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6" windowHeight="8148"/>
  </bookViews>
  <sheets>
    <sheet name="24.05.2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L16" i="2"/>
  <c r="J25" i="2"/>
  <c r="L25" i="2"/>
  <c r="E59" i="2"/>
  <c r="G60" i="2"/>
  <c r="L60" i="2" s="1"/>
  <c r="J60" i="2"/>
  <c r="J65" i="2" s="1"/>
  <c r="K65" i="2" s="1"/>
  <c r="G61" i="2"/>
  <c r="L61" i="2" s="1"/>
  <c r="J61" i="2"/>
  <c r="G62" i="2"/>
  <c r="L62" i="2" s="1"/>
  <c r="J62" i="2"/>
  <c r="G63" i="2"/>
  <c r="L63" i="2" s="1"/>
  <c r="J63" i="2"/>
  <c r="G64" i="2"/>
  <c r="L64" i="2" s="1"/>
  <c r="J64" i="2"/>
  <c r="E66" i="2"/>
  <c r="G67" i="2"/>
  <c r="L67" i="2" s="1"/>
  <c r="J67" i="2"/>
  <c r="G68" i="2"/>
  <c r="L68" i="2" s="1"/>
  <c r="J68" i="2"/>
  <c r="G69" i="2"/>
  <c r="L69" i="2" s="1"/>
  <c r="J69" i="2"/>
  <c r="E71" i="2"/>
  <c r="G72" i="2"/>
  <c r="L72" i="2" s="1"/>
  <c r="J72" i="2"/>
  <c r="G73" i="2"/>
  <c r="J73" i="2"/>
  <c r="L73" i="2"/>
  <c r="J74" i="2"/>
  <c r="L74" i="2"/>
  <c r="E76" i="2"/>
  <c r="G77" i="2"/>
  <c r="J77" i="2"/>
  <c r="J78" i="2" s="1"/>
  <c r="K78" i="2" s="1"/>
  <c r="L77" i="2"/>
  <c r="L78" i="2"/>
  <c r="E80" i="2"/>
  <c r="G81" i="2"/>
  <c r="L81" i="2" s="1"/>
  <c r="J81" i="2"/>
  <c r="G82" i="2"/>
  <c r="L82" i="2" s="1"/>
  <c r="J82" i="2"/>
  <c r="G83" i="2"/>
  <c r="L83" i="2" s="1"/>
  <c r="J83" i="2"/>
  <c r="J92" i="2" s="1"/>
  <c r="K92" i="2" s="1"/>
  <c r="G84" i="2"/>
  <c r="L84" i="2" s="1"/>
  <c r="J84" i="2"/>
  <c r="G85" i="2"/>
  <c r="L85" i="2" s="1"/>
  <c r="J85" i="2"/>
  <c r="G86" i="2"/>
  <c r="L86" i="2" s="1"/>
  <c r="J86" i="2"/>
  <c r="G87" i="2"/>
  <c r="L87" i="2" s="1"/>
  <c r="J87" i="2"/>
  <c r="G88" i="2"/>
  <c r="J88" i="2"/>
  <c r="L88" i="2"/>
  <c r="G89" i="2"/>
  <c r="J89" i="2"/>
  <c r="L89" i="2"/>
  <c r="G90" i="2"/>
  <c r="L90" i="2" s="1"/>
  <c r="J90" i="2"/>
  <c r="G91" i="2"/>
  <c r="L91" i="2" s="1"/>
  <c r="J91" i="2"/>
  <c r="E93" i="2"/>
  <c r="G94" i="2"/>
  <c r="L94" i="2" s="1"/>
  <c r="J94" i="2"/>
  <c r="G95" i="2"/>
  <c r="L95" i="2" s="1"/>
  <c r="J95" i="2"/>
  <c r="G96" i="2"/>
  <c r="J96" i="2"/>
  <c r="L96" i="2"/>
  <c r="G97" i="2"/>
  <c r="L97" i="2" s="1"/>
  <c r="J97" i="2"/>
  <c r="G98" i="2"/>
  <c r="L98" i="2" s="1"/>
  <c r="J98" i="2"/>
  <c r="G99" i="2"/>
  <c r="J99" i="2"/>
  <c r="L99" i="2"/>
  <c r="G100" i="2"/>
  <c r="E101" i="2"/>
  <c r="G102" i="2"/>
  <c r="L102" i="2" s="1"/>
  <c r="J102" i="2"/>
  <c r="G103" i="2"/>
  <c r="L103" i="2" s="1"/>
  <c r="J103" i="2"/>
  <c r="G104" i="2"/>
  <c r="L104" i="2" s="1"/>
  <c r="J104" i="2"/>
  <c r="E106" i="2"/>
  <c r="G107" i="2"/>
  <c r="J107" i="2"/>
  <c r="G108" i="2"/>
  <c r="L108" i="2" s="1"/>
  <c r="J108" i="2"/>
  <c r="G109" i="2"/>
  <c r="J109" i="2"/>
  <c r="L109" i="2"/>
  <c r="G110" i="2"/>
  <c r="L110" i="2" s="1"/>
  <c r="J110" i="2"/>
  <c r="G111" i="2"/>
  <c r="L111" i="2" s="1"/>
  <c r="J111" i="2"/>
  <c r="G112" i="2"/>
  <c r="J112" i="2"/>
  <c r="L112" i="2"/>
  <c r="G113" i="2"/>
  <c r="J113" i="2"/>
  <c r="L113" i="2"/>
  <c r="G114" i="2"/>
  <c r="L114" i="2" s="1"/>
  <c r="J114" i="2"/>
  <c r="G115" i="2"/>
  <c r="L115" i="2" s="1"/>
  <c r="J115" i="2"/>
  <c r="E117" i="2"/>
  <c r="G118" i="2"/>
  <c r="L118" i="2" s="1"/>
  <c r="J118" i="2"/>
  <c r="G119" i="2"/>
  <c r="L119" i="2" s="1"/>
  <c r="J119" i="2"/>
  <c r="G120" i="2"/>
  <c r="L120" i="2" s="1"/>
  <c r="J120" i="2"/>
  <c r="E122" i="2"/>
  <c r="G123" i="2"/>
  <c r="L124" i="2" s="1"/>
  <c r="J123" i="2"/>
  <c r="J124" i="2" s="1"/>
  <c r="E126" i="2"/>
  <c r="G127" i="2"/>
  <c r="L128" i="2" s="1"/>
  <c r="J127" i="2"/>
  <c r="J128" i="2" s="1"/>
  <c r="K128" i="2" s="1"/>
  <c r="E129" i="2"/>
  <c r="G130" i="2"/>
  <c r="J130" i="2"/>
  <c r="J131" i="2" s="1"/>
  <c r="K131" i="2" s="1"/>
  <c r="L130" i="2"/>
  <c r="L131" i="2" s="1"/>
  <c r="E132" i="2"/>
  <c r="G133" i="2"/>
  <c r="L133" i="2" s="1"/>
  <c r="L134" i="2" s="1"/>
  <c r="J133" i="2"/>
  <c r="J134" i="2" s="1"/>
  <c r="K134" i="2" s="1"/>
  <c r="E135" i="2"/>
  <c r="G136" i="2"/>
  <c r="L136" i="2" s="1"/>
  <c r="L137" i="2" s="1"/>
  <c r="J136" i="2"/>
  <c r="J137" i="2" s="1"/>
  <c r="K137" i="2" s="1"/>
  <c r="J116" i="2" l="1"/>
  <c r="K107" i="2" s="1"/>
  <c r="J100" i="2"/>
  <c r="K94" i="2" s="1"/>
  <c r="L75" i="2"/>
  <c r="J75" i="2"/>
  <c r="K75" i="2" s="1"/>
  <c r="J105" i="2"/>
  <c r="K105" i="2" s="1"/>
  <c r="J121" i="2"/>
  <c r="K121" i="2" s="1"/>
  <c r="J70" i="2"/>
  <c r="K70" i="2" s="1"/>
  <c r="L65" i="2"/>
  <c r="L121" i="2"/>
  <c r="L92" i="2"/>
  <c r="L105" i="2"/>
  <c r="L100" i="2"/>
  <c r="L70" i="2"/>
  <c r="K124" i="2"/>
  <c r="L107" i="2"/>
  <c r="L116" i="2" s="1"/>
</calcChain>
</file>

<file path=xl/sharedStrings.xml><?xml version="1.0" encoding="utf-8"?>
<sst xmlns="http://schemas.openxmlformats.org/spreadsheetml/2006/main" count="143" uniqueCount="108">
  <si>
    <t>Цена</t>
  </si>
  <si>
    <t>хлеб</t>
  </si>
  <si>
    <t>шоколад</t>
  </si>
  <si>
    <t>шоколад Альпен Гольд</t>
  </si>
  <si>
    <t>вафли</t>
  </si>
  <si>
    <t>вафли Артек</t>
  </si>
  <si>
    <t>вафли Джумка</t>
  </si>
  <si>
    <t>Рецептурный сборник 2004 г.   № 707</t>
  </si>
  <si>
    <t>Сок</t>
  </si>
  <si>
    <t>СОК</t>
  </si>
  <si>
    <t xml:space="preserve"> </t>
  </si>
  <si>
    <t>Хлеб йодированный</t>
  </si>
  <si>
    <t>Вода кипяч</t>
  </si>
  <si>
    <t>сахар</t>
  </si>
  <si>
    <t>Рецептурный сборник . № 545</t>
  </si>
  <si>
    <t>лимон свежий</t>
  </si>
  <si>
    <t>Лимонный напиток 1/200</t>
  </si>
  <si>
    <t>соль</t>
  </si>
  <si>
    <t>масло сливочное</t>
  </si>
  <si>
    <t>томатная паста</t>
  </si>
  <si>
    <t>лук репчатый</t>
  </si>
  <si>
    <t>морковь</t>
  </si>
  <si>
    <t xml:space="preserve">мука </t>
  </si>
  <si>
    <t>Рецептурный сборник 2004 г.   № 587</t>
  </si>
  <si>
    <t>бульон</t>
  </si>
  <si>
    <t>Соус томатный  1/50</t>
  </si>
  <si>
    <t>Масло сливочное</t>
  </si>
  <si>
    <t>Соль</t>
  </si>
  <si>
    <t>Рецептурный сборник 2004 г.  № 302.</t>
  </si>
  <si>
    <t>гречка</t>
  </si>
  <si>
    <t>Каша гречневая 1/150</t>
  </si>
  <si>
    <t>соль йодир.</t>
  </si>
  <si>
    <t>масло растит.</t>
  </si>
  <si>
    <t>мука пшеничная</t>
  </si>
  <si>
    <t>молоко цельное</t>
  </si>
  <si>
    <t>Рецептурный сборник 2004 г.   №388</t>
  </si>
  <si>
    <t>кета</t>
  </si>
  <si>
    <t>Котлета рыбная 1/80   п/ф-88г</t>
  </si>
  <si>
    <t>зелень св.</t>
  </si>
  <si>
    <t>приправа универсал.</t>
  </si>
  <si>
    <t>куры</t>
  </si>
  <si>
    <t>сметана</t>
  </si>
  <si>
    <t>масло растит</t>
  </si>
  <si>
    <t>лук репч.</t>
  </si>
  <si>
    <t xml:space="preserve">морковь </t>
  </si>
  <si>
    <t>рис</t>
  </si>
  <si>
    <t>картофель   п/ф-25г</t>
  </si>
  <si>
    <t>Рецептурный сборник 2004 г.   № 134</t>
  </si>
  <si>
    <t>капуста св.</t>
  </si>
  <si>
    <t>Суп крестьянский с курицей и сметаной 20/250/10</t>
  </si>
  <si>
    <t>яйца</t>
  </si>
  <si>
    <t>яйца вареные</t>
  </si>
  <si>
    <t>Рецептурный сборник 2004 г.  № 686</t>
  </si>
  <si>
    <t>чай</t>
  </si>
  <si>
    <t>чай с сахаром 1/200</t>
  </si>
  <si>
    <t>сыр российский</t>
  </si>
  <si>
    <t>Рецептурный сборник 2004г. №</t>
  </si>
  <si>
    <t>хлеб пшенич.</t>
  </si>
  <si>
    <t>Бутербод с маслом и сыром 1/73</t>
  </si>
  <si>
    <t>соль йодированная</t>
  </si>
  <si>
    <t>Рецептурный сборник 2004 г.  № 302</t>
  </si>
  <si>
    <t>манная крупа</t>
  </si>
  <si>
    <t>каша молочная манная 200/10</t>
  </si>
  <si>
    <t>сумма</t>
  </si>
  <si>
    <t>итого</t>
  </si>
  <si>
    <t>цена</t>
  </si>
  <si>
    <t>Кол-во прод-в 100 ч</t>
  </si>
  <si>
    <t>норма гр.</t>
  </si>
  <si>
    <t>Продукты</t>
  </si>
  <si>
    <t>Наименование блюда</t>
  </si>
  <si>
    <t>План-меню на 24 мая 2021г</t>
  </si>
  <si>
    <t>А.Н.Куликова</t>
  </si>
  <si>
    <t>Калькулятор</t>
  </si>
  <si>
    <t>1шт</t>
  </si>
  <si>
    <t>Шоколад Альпен Гольд</t>
  </si>
  <si>
    <t>Вафли Артек</t>
  </si>
  <si>
    <t>Вафли Джумка</t>
  </si>
  <si>
    <t>1/200</t>
  </si>
  <si>
    <t>Д О П О Л Н И ТЕ Л Ь Н О :</t>
  </si>
  <si>
    <t>ИТОГО</t>
  </si>
  <si>
    <t>1/76</t>
  </si>
  <si>
    <t>Хлеб пшеничный йодир.</t>
  </si>
  <si>
    <t>Напиток лимонный</t>
  </si>
  <si>
    <t>1/50</t>
  </si>
  <si>
    <t>Соус томатный</t>
  </si>
  <si>
    <t>1/150</t>
  </si>
  <si>
    <t>Гречка отварная</t>
  </si>
  <si>
    <t>1/80</t>
  </si>
  <si>
    <t>Котлета рыбная</t>
  </si>
  <si>
    <t>20/250/10</t>
  </si>
  <si>
    <t>Суп крестьянский с курицей и сметаной</t>
  </si>
  <si>
    <t>12-18 лет</t>
  </si>
  <si>
    <t>О Б Е Д : с 11.00-12.45</t>
  </si>
  <si>
    <t>Яйца вареные</t>
  </si>
  <si>
    <t>200/15</t>
  </si>
  <si>
    <t>Чай с сахаром</t>
  </si>
  <si>
    <t>38/20/15</t>
  </si>
  <si>
    <t>Бутерброд  с сыром и маслом</t>
  </si>
  <si>
    <t>200/10</t>
  </si>
  <si>
    <t>Каша молочная манная с маслом</t>
  </si>
  <si>
    <t>1-4 класс</t>
  </si>
  <si>
    <t>З А В Т Р А К : с 9.15-10.30</t>
  </si>
  <si>
    <t>Выход</t>
  </si>
  <si>
    <t>№</t>
  </si>
  <si>
    <t>Меню на  24 мая  2021 года</t>
  </si>
  <si>
    <t>__________Н.Я. Шумак</t>
  </si>
  <si>
    <t>Директор МБОУ КСОШ № 3</t>
  </si>
  <si>
    <t>«УТВЕРЖДАЮ»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</si>
</sst>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rgb="FFFF0000"/>
      <name val="Arial"/>
      <family val="2"/>
      <charset val="204"/>
    </font>
    <font>
      <b/>
      <i/>
      <sz val="7"/>
      <color rgb="FFFF0000"/>
      <name val="Arial"/>
      <family val="2"/>
      <charset val="204"/>
    </font>
    <font>
      <i/>
      <sz val="7"/>
      <color rgb="FFFF0000"/>
      <name val="Arial"/>
      <family val="2"/>
      <charset val="204"/>
    </font>
    <font>
      <sz val="7"/>
      <color rgb="FFFF0000"/>
      <name val="Arial"/>
      <family val="2"/>
      <charset val="204"/>
    </font>
    <font>
      <b/>
      <i/>
      <sz val="7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  <scheme val="minor"/>
    </font>
    <font>
      <i/>
      <sz val="7"/>
      <name val="Arial"/>
      <family val="2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i/>
      <sz val="7"/>
      <name val="Arial"/>
      <family val="2"/>
      <charset val="204"/>
    </font>
    <font>
      <b/>
      <i/>
      <sz val="7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Calibri"/>
      <family val="2"/>
      <charset val="204"/>
      <scheme val="minor"/>
    </font>
    <font>
      <b/>
      <i/>
      <sz val="6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b/>
      <sz val="11"/>
      <name val="Arial Unicode MS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Arial Unicode MS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2" fillId="0" borderId="0"/>
    <xf numFmtId="165" fontId="5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3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1"/>
    <xf numFmtId="0" fontId="3" fillId="0" borderId="0" xfId="1" applyFont="1"/>
    <xf numFmtId="2" fontId="4" fillId="0" borderId="9" xfId="1" applyNumberFormat="1" applyFont="1" applyFill="1" applyBorder="1" applyAlignment="1" applyProtection="1"/>
    <xf numFmtId="2" fontId="5" fillId="2" borderId="9" xfId="1" applyNumberFormat="1" applyFont="1" applyFill="1" applyBorder="1" applyAlignment="1" applyProtection="1"/>
    <xf numFmtId="2" fontId="6" fillId="0" borderId="9" xfId="1" applyNumberFormat="1" applyFont="1" applyFill="1" applyBorder="1" applyAlignment="1" applyProtection="1"/>
    <xf numFmtId="0" fontId="7" fillId="0" borderId="14" xfId="1" applyNumberFormat="1" applyFont="1" applyFill="1" applyBorder="1" applyAlignment="1" applyProtection="1"/>
    <xf numFmtId="0" fontId="7" fillId="0" borderId="16" xfId="1" applyNumberFormat="1" applyFont="1" applyFill="1" applyBorder="1" applyAlignment="1" applyProtection="1"/>
    <xf numFmtId="0" fontId="7" fillId="0" borderId="15" xfId="1" applyNumberFormat="1" applyFont="1" applyFill="1" applyBorder="1" applyAlignment="1" applyProtection="1"/>
    <xf numFmtId="2" fontId="8" fillId="0" borderId="1" xfId="1" applyNumberFormat="1" applyFont="1" applyFill="1" applyBorder="1" applyAlignment="1" applyProtection="1"/>
    <xf numFmtId="2" fontId="9" fillId="2" borderId="17" xfId="1" applyNumberFormat="1" applyFont="1" applyFill="1" applyBorder="1" applyAlignment="1" applyProtection="1"/>
    <xf numFmtId="2" fontId="9" fillId="0" borderId="1" xfId="1" applyNumberFormat="1" applyFont="1" applyFill="1" applyBorder="1" applyAlignment="1" applyProtection="1"/>
    <xf numFmtId="2" fontId="5" fillId="0" borderId="1" xfId="1" applyNumberFormat="1" applyFont="1" applyFill="1" applyBorder="1" applyAlignment="1" applyProtection="1"/>
    <xf numFmtId="2" fontId="6" fillId="2" borderId="17" xfId="1" applyNumberFormat="1" applyFont="1" applyFill="1" applyBorder="1" applyAlignment="1" applyProtection="1"/>
    <xf numFmtId="2" fontId="6" fillId="0" borderId="1" xfId="1" applyNumberFormat="1" applyFont="1" applyFill="1" applyBorder="1" applyAlignment="1" applyProtection="1"/>
    <xf numFmtId="2" fontId="9" fillId="0" borderId="4" xfId="1" applyNumberFormat="1" applyFont="1" applyFill="1" applyBorder="1" applyAlignment="1" applyProtection="1"/>
    <xf numFmtId="2" fontId="11" fillId="0" borderId="9" xfId="1" applyNumberFormat="1" applyFont="1" applyFill="1" applyBorder="1" applyAlignment="1" applyProtection="1"/>
    <xf numFmtId="0" fontId="11" fillId="0" borderId="9" xfId="1" applyNumberFormat="1" applyFont="1" applyFill="1" applyBorder="1" applyAlignment="1" applyProtection="1"/>
    <xf numFmtId="164" fontId="9" fillId="0" borderId="4" xfId="1" applyNumberFormat="1" applyFont="1" applyFill="1" applyBorder="1" applyAlignment="1" applyProtection="1"/>
    <xf numFmtId="0" fontId="7" fillId="2" borderId="11" xfId="1" applyNumberFormat="1" applyFont="1" applyFill="1" applyBorder="1" applyAlignment="1" applyProtection="1"/>
    <xf numFmtId="2" fontId="8" fillId="0" borderId="4" xfId="1" applyNumberFormat="1" applyFont="1" applyFill="1" applyBorder="1" applyAlignment="1" applyProtection="1"/>
    <xf numFmtId="164" fontId="6" fillId="0" borderId="4" xfId="1" applyNumberFormat="1" applyFont="1" applyFill="1" applyBorder="1" applyAlignment="1" applyProtection="1"/>
    <xf numFmtId="2" fontId="5" fillId="0" borderId="4" xfId="1" applyNumberFormat="1" applyFont="1" applyFill="1" applyBorder="1" applyAlignment="1" applyProtection="1"/>
    <xf numFmtId="2" fontId="6" fillId="0" borderId="4" xfId="1" applyNumberFormat="1" applyFont="1" applyFill="1" applyBorder="1" applyAlignment="1" applyProtection="1"/>
    <xf numFmtId="0" fontId="12" fillId="0" borderId="0" xfId="1" applyFont="1"/>
    <xf numFmtId="2" fontId="12" fillId="0" borderId="0" xfId="1" applyNumberFormat="1" applyFont="1"/>
    <xf numFmtId="164" fontId="13" fillId="0" borderId="1" xfId="1" applyNumberFormat="1" applyFont="1" applyBorder="1"/>
    <xf numFmtId="2" fontId="5" fillId="3" borderId="9" xfId="1" applyNumberFormat="1" applyFont="1" applyFill="1" applyBorder="1"/>
    <xf numFmtId="2" fontId="14" fillId="0" borderId="9" xfId="1" applyNumberFormat="1" applyFont="1" applyBorder="1"/>
    <xf numFmtId="0" fontId="14" fillId="0" borderId="9" xfId="1" applyFont="1" applyBorder="1"/>
    <xf numFmtId="0" fontId="14" fillId="0" borderId="14" xfId="1" applyFont="1" applyBorder="1" applyAlignment="1"/>
    <xf numFmtId="0" fontId="14" fillId="0" borderId="15" xfId="1" applyFont="1" applyBorder="1" applyAlignment="1"/>
    <xf numFmtId="2" fontId="13" fillId="0" borderId="1" xfId="1" applyNumberFormat="1" applyFont="1" applyBorder="1"/>
    <xf numFmtId="0" fontId="15" fillId="3" borderId="10" xfId="1" applyFont="1" applyFill="1" applyBorder="1"/>
    <xf numFmtId="2" fontId="16" fillId="0" borderId="4" xfId="1" applyNumberFormat="1" applyFont="1" applyBorder="1"/>
    <xf numFmtId="2" fontId="13" fillId="0" borderId="4" xfId="1" applyNumberFormat="1" applyFont="1" applyBorder="1"/>
    <xf numFmtId="164" fontId="13" fillId="0" borderId="4" xfId="1" applyNumberFormat="1" applyFont="1" applyBorder="1"/>
    <xf numFmtId="0" fontId="14" fillId="0" borderId="25" xfId="1" applyFont="1" applyBorder="1"/>
    <xf numFmtId="164" fontId="6" fillId="0" borderId="1" xfId="1" applyNumberFormat="1" applyFont="1" applyBorder="1"/>
    <xf numFmtId="2" fontId="5" fillId="0" borderId="4" xfId="1" applyNumberFormat="1" applyFont="1" applyBorder="1"/>
    <xf numFmtId="2" fontId="6" fillId="0" borderId="4" xfId="1" applyNumberFormat="1" applyFont="1" applyBorder="1"/>
    <xf numFmtId="164" fontId="6" fillId="0" borderId="4" xfId="1" applyNumberFormat="1" applyFont="1" applyBorder="1"/>
    <xf numFmtId="0" fontId="15" fillId="0" borderId="25" xfId="1" applyFont="1" applyBorder="1"/>
    <xf numFmtId="2" fontId="19" fillId="0" borderId="32" xfId="1" applyNumberFormat="1" applyFont="1" applyBorder="1"/>
    <xf numFmtId="2" fontId="5" fillId="3" borderId="32" xfId="1" applyNumberFormat="1" applyFont="1" applyFill="1" applyBorder="1"/>
    <xf numFmtId="2" fontId="13" fillId="0" borderId="32" xfId="1" applyNumberFormat="1" applyFont="1" applyBorder="1"/>
    <xf numFmtId="164" fontId="13" fillId="0" borderId="32" xfId="1" applyNumberFormat="1" applyFont="1" applyBorder="1"/>
    <xf numFmtId="0" fontId="20" fillId="0" borderId="14" xfId="1" applyFont="1" applyBorder="1"/>
    <xf numFmtId="0" fontId="20" fillId="0" borderId="16" xfId="1" applyFont="1" applyBorder="1"/>
    <xf numFmtId="0" fontId="20" fillId="0" borderId="15" xfId="1" applyFont="1" applyBorder="1"/>
    <xf numFmtId="2" fontId="16" fillId="0" borderId="1" xfId="1" applyNumberFormat="1" applyFont="1" applyBorder="1"/>
    <xf numFmtId="2" fontId="20" fillId="3" borderId="17" xfId="1" applyNumberFormat="1" applyFont="1" applyFill="1" applyBorder="1"/>
    <xf numFmtId="164" fontId="20" fillId="0" borderId="1" xfId="1" applyNumberFormat="1" applyFont="1" applyBorder="1"/>
    <xf numFmtId="0" fontId="20" fillId="0" borderId="35" xfId="1" applyFont="1" applyBorder="1"/>
    <xf numFmtId="0" fontId="20" fillId="0" borderId="1" xfId="1" applyFont="1" applyBorder="1"/>
    <xf numFmtId="0" fontId="13" fillId="3" borderId="17" xfId="1" applyFont="1" applyFill="1" applyBorder="1"/>
    <xf numFmtId="0" fontId="20" fillId="0" borderId="4" xfId="1" applyFont="1" applyBorder="1"/>
    <xf numFmtId="164" fontId="20" fillId="0" borderId="4" xfId="1" applyNumberFormat="1" applyFont="1" applyBorder="1"/>
    <xf numFmtId="2" fontId="5" fillId="0" borderId="1" xfId="1" applyNumberFormat="1" applyFont="1" applyBorder="1"/>
    <xf numFmtId="0" fontId="6" fillId="3" borderId="17" xfId="1" applyFont="1" applyFill="1" applyBorder="1"/>
    <xf numFmtId="2" fontId="6" fillId="0" borderId="1" xfId="1" applyNumberFormat="1" applyFont="1" applyBorder="1"/>
    <xf numFmtId="2" fontId="16" fillId="0" borderId="32" xfId="1" applyNumberFormat="1" applyFont="1" applyBorder="1"/>
    <xf numFmtId="0" fontId="20" fillId="0" borderId="3" xfId="1" applyFont="1" applyBorder="1" applyAlignment="1">
      <alignment horizontal="left"/>
    </xf>
    <xf numFmtId="0" fontId="13" fillId="0" borderId="2" xfId="1" applyFont="1" applyBorder="1" applyAlignment="1">
      <alignment horizontal="left"/>
    </xf>
    <xf numFmtId="0" fontId="20" fillId="0" borderId="0" xfId="1" applyFont="1" applyBorder="1"/>
    <xf numFmtId="2" fontId="16" fillId="0" borderId="6" xfId="1" applyNumberFormat="1" applyFont="1" applyBorder="1"/>
    <xf numFmtId="2" fontId="13" fillId="0" borderId="6" xfId="1" applyNumberFormat="1" applyFont="1" applyBorder="1"/>
    <xf numFmtId="0" fontId="20" fillId="0" borderId="25" xfId="1" applyFont="1" applyBorder="1"/>
    <xf numFmtId="2" fontId="6" fillId="0" borderId="36" xfId="1" applyNumberFormat="1" applyFont="1" applyBorder="1"/>
    <xf numFmtId="2" fontId="5" fillId="3" borderId="36" xfId="1" applyNumberFormat="1" applyFont="1" applyFill="1" applyBorder="1"/>
    <xf numFmtId="2" fontId="5" fillId="0" borderId="6" xfId="1" applyNumberFormat="1" applyFont="1" applyBorder="1"/>
    <xf numFmtId="2" fontId="6" fillId="0" borderId="6" xfId="1" applyNumberFormat="1" applyFont="1" applyBorder="1"/>
    <xf numFmtId="164" fontId="6" fillId="0" borderId="6" xfId="1" applyNumberFormat="1" applyFont="1" applyBorder="1"/>
    <xf numFmtId="0" fontId="7" fillId="0" borderId="25" xfId="1" applyFont="1" applyBorder="1"/>
    <xf numFmtId="0" fontId="7" fillId="0" borderId="0" xfId="1" applyFont="1" applyBorder="1"/>
    <xf numFmtId="2" fontId="13" fillId="0" borderId="17" xfId="1" applyNumberFormat="1" applyFont="1" applyBorder="1"/>
    <xf numFmtId="2" fontId="16" fillId="0" borderId="9" xfId="1" applyNumberFormat="1" applyFont="1" applyBorder="1"/>
    <xf numFmtId="2" fontId="13" fillId="0" borderId="9" xfId="1" applyNumberFormat="1" applyFont="1" applyBorder="1"/>
    <xf numFmtId="0" fontId="20" fillId="0" borderId="38" xfId="1" applyFont="1" applyBorder="1"/>
    <xf numFmtId="0" fontId="20" fillId="0" borderId="34" xfId="1" applyFont="1" applyBorder="1"/>
    <xf numFmtId="2" fontId="7" fillId="3" borderId="17" xfId="1" applyNumberFormat="1" applyFont="1" applyFill="1" applyBorder="1"/>
    <xf numFmtId="2" fontId="6" fillId="3" borderId="17" xfId="1" applyNumberFormat="1" applyFont="1" applyFill="1" applyBorder="1"/>
    <xf numFmtId="2" fontId="6" fillId="0" borderId="17" xfId="1" applyNumberFormat="1" applyFont="1" applyBorder="1"/>
    <xf numFmtId="2" fontId="5" fillId="3" borderId="17" xfId="1" applyNumberFormat="1" applyFont="1" applyFill="1" applyBorder="1"/>
    <xf numFmtId="0" fontId="21" fillId="0" borderId="35" xfId="1" applyFont="1" applyBorder="1" applyAlignment="1"/>
    <xf numFmtId="0" fontId="21" fillId="0" borderId="0" xfId="1" applyFont="1" applyBorder="1" applyAlignment="1"/>
    <xf numFmtId="2" fontId="6" fillId="0" borderId="9" xfId="1" applyNumberFormat="1" applyFont="1" applyBorder="1"/>
    <xf numFmtId="0" fontId="7" fillId="0" borderId="35" xfId="1" applyFont="1" applyBorder="1"/>
    <xf numFmtId="2" fontId="13" fillId="3" borderId="17" xfId="1" applyNumberFormat="1" applyFont="1" applyFill="1" applyBorder="1"/>
    <xf numFmtId="0" fontId="13" fillId="0" borderId="3" xfId="1" applyFont="1" applyBorder="1" applyAlignment="1">
      <alignment horizontal="left"/>
    </xf>
    <xf numFmtId="0" fontId="19" fillId="0" borderId="35" xfId="1" applyFont="1" applyBorder="1" applyAlignment="1">
      <alignment horizontal="left" wrapText="1"/>
    </xf>
    <xf numFmtId="2" fontId="5" fillId="4" borderId="17" xfId="1" applyNumberFormat="1" applyFont="1" applyFill="1" applyBorder="1" applyAlignment="1" applyProtection="1"/>
    <xf numFmtId="2" fontId="9" fillId="0" borderId="3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>
      <alignment horizontal="left"/>
    </xf>
    <xf numFmtId="2" fontId="13" fillId="5" borderId="4" xfId="1" applyNumberFormat="1" applyFont="1" applyFill="1" applyBorder="1"/>
    <xf numFmtId="0" fontId="20" fillId="3" borderId="17" xfId="1" applyFont="1" applyFill="1" applyBorder="1"/>
    <xf numFmtId="0" fontId="7" fillId="3" borderId="17" xfId="1" applyFont="1" applyFill="1" applyBorder="1"/>
    <xf numFmtId="2" fontId="13" fillId="0" borderId="13" xfId="1" applyNumberFormat="1" applyFont="1" applyBorder="1"/>
    <xf numFmtId="164" fontId="13" fillId="5" borderId="1" xfId="1" applyNumberFormat="1" applyFont="1" applyFill="1" applyBorder="1"/>
    <xf numFmtId="0" fontId="22" fillId="0" borderId="4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3" fillId="0" borderId="0" xfId="1" applyFont="1"/>
    <xf numFmtId="0" fontId="23" fillId="3" borderId="0" xfId="1" applyFont="1" applyFill="1"/>
    <xf numFmtId="0" fontId="2" fillId="0" borderId="0" xfId="1" applyAlignment="1">
      <alignment horizontal="left"/>
    </xf>
    <xf numFmtId="0" fontId="24" fillId="0" borderId="0" xfId="1" applyFont="1"/>
    <xf numFmtId="2" fontId="25" fillId="0" borderId="1" xfId="1" applyNumberFormat="1" applyFont="1" applyFill="1" applyBorder="1" applyAlignment="1" applyProtection="1">
      <alignment horizontal="center"/>
    </xf>
    <xf numFmtId="49" fontId="26" fillId="0" borderId="1" xfId="1" applyNumberFormat="1" applyFont="1" applyFill="1" applyBorder="1" applyAlignment="1" applyProtection="1">
      <alignment horizontal="center"/>
    </xf>
    <xf numFmtId="0" fontId="28" fillId="0" borderId="1" xfId="1" applyNumberFormat="1" applyFont="1" applyFill="1" applyBorder="1" applyAlignment="1" applyProtection="1">
      <alignment horizontal="center"/>
    </xf>
    <xf numFmtId="0" fontId="29" fillId="0" borderId="0" xfId="1" applyFont="1"/>
    <xf numFmtId="0" fontId="2" fillId="0" borderId="0" xfId="1" applyFont="1"/>
    <xf numFmtId="0" fontId="30" fillId="0" borderId="0" xfId="1" applyNumberFormat="1" applyFont="1" applyFill="1" applyBorder="1" applyAlignment="1" applyProtection="1"/>
    <xf numFmtId="0" fontId="32" fillId="0" borderId="1" xfId="1" applyNumberFormat="1" applyFont="1" applyFill="1" applyBorder="1" applyAlignment="1" applyProtection="1">
      <alignment horizontal="center"/>
    </xf>
    <xf numFmtId="0" fontId="32" fillId="0" borderId="3" xfId="1" applyNumberFormat="1" applyFont="1" applyFill="1" applyBorder="1" applyAlignment="1" applyProtection="1">
      <alignment horizontal="center" wrapText="1"/>
    </xf>
    <xf numFmtId="0" fontId="32" fillId="0" borderId="12" xfId="1" applyNumberFormat="1" applyFont="1" applyFill="1" applyBorder="1" applyAlignment="1" applyProtection="1">
      <alignment horizontal="center" wrapText="1"/>
    </xf>
    <xf numFmtId="0" fontId="33" fillId="0" borderId="0" xfId="1" applyNumberFormat="1" applyFont="1" applyFill="1" applyBorder="1" applyAlignment="1" applyProtection="1"/>
    <xf numFmtId="2" fontId="34" fillId="0" borderId="1" xfId="1" applyNumberFormat="1" applyFont="1" applyBorder="1" applyAlignment="1">
      <alignment horizontal="center"/>
    </xf>
    <xf numFmtId="49" fontId="35" fillId="0" borderId="1" xfId="1" applyNumberFormat="1" applyFont="1" applyBorder="1" applyAlignment="1">
      <alignment horizontal="center"/>
    </xf>
    <xf numFmtId="0" fontId="37" fillId="0" borderId="1" xfId="1" applyFont="1" applyBorder="1" applyAlignment="1">
      <alignment horizontal="center"/>
    </xf>
    <xf numFmtId="2" fontId="38" fillId="0" borderId="1" xfId="1" applyNumberFormat="1" applyFont="1" applyBorder="1" applyAlignment="1">
      <alignment horizontal="center"/>
    </xf>
    <xf numFmtId="0" fontId="39" fillId="0" borderId="0" xfId="1" applyFont="1"/>
    <xf numFmtId="0" fontId="40" fillId="0" borderId="1" xfId="1" applyFont="1" applyBorder="1" applyAlignment="1">
      <alignment horizontal="center"/>
    </xf>
    <xf numFmtId="0" fontId="41" fillId="0" borderId="3" xfId="1" applyFont="1" applyBorder="1" applyAlignment="1">
      <alignment horizontal="center" wrapText="1"/>
    </xf>
    <xf numFmtId="0" fontId="41" fillId="0" borderId="12" xfId="1" applyFont="1" applyBorder="1" applyAlignment="1">
      <alignment horizontal="center" wrapText="1"/>
    </xf>
    <xf numFmtId="0" fontId="42" fillId="0" borderId="0" xfId="1" applyFont="1"/>
    <xf numFmtId="0" fontId="45" fillId="0" borderId="3" xfId="1" applyFont="1" applyBorder="1" applyAlignment="1">
      <alignment horizontal="center" wrapText="1"/>
    </xf>
    <xf numFmtId="0" fontId="45" fillId="0" borderId="12" xfId="1" applyFont="1" applyBorder="1" applyAlignment="1">
      <alignment horizontal="center" wrapText="1"/>
    </xf>
    <xf numFmtId="0" fontId="46" fillId="0" borderId="0" xfId="1" applyFont="1"/>
    <xf numFmtId="0" fontId="45" fillId="0" borderId="1" xfId="1" applyFont="1" applyBorder="1" applyAlignment="1">
      <alignment horizontal="center"/>
    </xf>
    <xf numFmtId="0" fontId="47" fillId="0" borderId="0" xfId="1" applyFont="1"/>
    <xf numFmtId="0" fontId="48" fillId="0" borderId="0" xfId="1" applyFont="1"/>
    <xf numFmtId="0" fontId="49" fillId="0" borderId="0" xfId="1" applyFont="1"/>
    <xf numFmtId="0" fontId="44" fillId="0" borderId="0" xfId="1" applyFont="1"/>
    <xf numFmtId="0" fontId="50" fillId="0" borderId="0" xfId="1" applyFont="1"/>
    <xf numFmtId="0" fontId="51" fillId="0" borderId="0" xfId="1" applyFont="1"/>
    <xf numFmtId="0" fontId="52" fillId="0" borderId="0" xfId="1" applyFont="1"/>
    <xf numFmtId="0" fontId="36" fillId="0" borderId="2" xfId="1" applyFont="1" applyBorder="1" applyAlignment="1">
      <alignment wrapText="1"/>
    </xf>
    <xf numFmtId="0" fontId="36" fillId="0" borderId="12" xfId="1" applyFont="1" applyBorder="1" applyAlignment="1">
      <alignment wrapText="1"/>
    </xf>
    <xf numFmtId="0" fontId="36" fillId="0" borderId="3" xfId="1" applyFont="1" applyBorder="1" applyAlignment="1">
      <alignment wrapText="1"/>
    </xf>
    <xf numFmtId="0" fontId="45" fillId="0" borderId="2" xfId="1" applyFont="1" applyBorder="1" applyAlignment="1">
      <alignment horizontal="center" wrapText="1"/>
    </xf>
    <xf numFmtId="0" fontId="45" fillId="0" borderId="12" xfId="1" applyFont="1" applyBorder="1" applyAlignment="1">
      <alignment horizontal="center" wrapText="1"/>
    </xf>
    <xf numFmtId="0" fontId="45" fillId="0" borderId="3" xfId="1" applyFont="1" applyBorder="1" applyAlignment="1">
      <alignment horizontal="center" wrapText="1"/>
    </xf>
    <xf numFmtId="49" fontId="44" fillId="0" borderId="2" xfId="1" applyNumberFormat="1" applyFont="1" applyBorder="1" applyAlignment="1">
      <alignment horizontal="center"/>
    </xf>
    <xf numFmtId="0" fontId="43" fillId="0" borderId="12" xfId="1" applyFont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3" xfId="1" applyBorder="1" applyAlignment="1">
      <alignment horizontal="center"/>
    </xf>
    <xf numFmtId="0" fontId="22" fillId="0" borderId="13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31" fillId="0" borderId="2" xfId="1" applyNumberFormat="1" applyFont="1" applyFill="1" applyBorder="1" applyAlignment="1" applyProtection="1">
      <alignment horizontal="center"/>
    </xf>
    <xf numFmtId="0" fontId="31" fillId="0" borderId="3" xfId="1" applyNumberFormat="1" applyFont="1" applyFill="1" applyBorder="1" applyAlignment="1" applyProtection="1">
      <alignment horizontal="center"/>
    </xf>
    <xf numFmtId="0" fontId="34" fillId="0" borderId="2" xfId="1" applyFont="1" applyBorder="1" applyAlignment="1">
      <alignment wrapText="1"/>
    </xf>
    <xf numFmtId="0" fontId="34" fillId="0" borderId="12" xfId="1" applyFont="1" applyBorder="1" applyAlignment="1">
      <alignment wrapText="1"/>
    </xf>
    <xf numFmtId="0" fontId="34" fillId="0" borderId="3" xfId="1" applyFont="1" applyBorder="1" applyAlignment="1">
      <alignment wrapText="1"/>
    </xf>
    <xf numFmtId="0" fontId="41" fillId="0" borderId="2" xfId="1" applyFont="1" applyBorder="1" applyAlignment="1">
      <alignment horizontal="center" wrapText="1"/>
    </xf>
    <xf numFmtId="0" fontId="41" fillId="0" borderId="12" xfId="1" applyFont="1" applyBorder="1" applyAlignment="1">
      <alignment horizontal="center" wrapText="1"/>
    </xf>
    <xf numFmtId="0" fontId="41" fillId="0" borderId="3" xfId="1" applyFont="1" applyBorder="1" applyAlignment="1">
      <alignment horizontal="center" wrapText="1"/>
    </xf>
    <xf numFmtId="0" fontId="34" fillId="0" borderId="2" xfId="1" applyFont="1" applyBorder="1" applyAlignment="1">
      <alignment horizontal="center"/>
    </xf>
    <xf numFmtId="0" fontId="34" fillId="0" borderId="12" xfId="1" applyFont="1" applyBorder="1" applyAlignment="1">
      <alignment horizontal="center"/>
    </xf>
    <xf numFmtId="0" fontId="34" fillId="0" borderId="3" xfId="1" applyFont="1" applyBorder="1" applyAlignment="1">
      <alignment horizontal="center"/>
    </xf>
    <xf numFmtId="0" fontId="22" fillId="3" borderId="13" xfId="1" applyFont="1" applyFill="1" applyBorder="1" applyAlignment="1">
      <alignment horizontal="center" textRotation="90" wrapText="1"/>
    </xf>
    <xf numFmtId="0" fontId="22" fillId="3" borderId="32" xfId="1" applyFont="1" applyFill="1" applyBorder="1" applyAlignment="1">
      <alignment horizontal="center" textRotation="90" wrapText="1"/>
    </xf>
    <xf numFmtId="0" fontId="4" fillId="0" borderId="2" xfId="1" applyFont="1" applyBorder="1" applyAlignment="1">
      <alignment horizontal="left" wrapText="1"/>
    </xf>
    <xf numFmtId="0" fontId="4" fillId="0" borderId="1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6" fillId="0" borderId="21" xfId="1" applyFont="1" applyBorder="1" applyAlignment="1">
      <alignment horizontal="right"/>
    </xf>
    <xf numFmtId="0" fontId="6" fillId="0" borderId="20" xfId="1" applyFont="1" applyBorder="1" applyAlignment="1">
      <alignment horizontal="right"/>
    </xf>
    <xf numFmtId="0" fontId="27" fillId="0" borderId="2" xfId="1" applyNumberFormat="1" applyFont="1" applyFill="1" applyBorder="1" applyAlignment="1" applyProtection="1">
      <alignment wrapText="1"/>
    </xf>
    <xf numFmtId="0" fontId="27" fillId="0" borderId="12" xfId="1" applyNumberFormat="1" applyFont="1" applyFill="1" applyBorder="1" applyAlignment="1" applyProtection="1">
      <alignment wrapText="1"/>
    </xf>
    <xf numFmtId="0" fontId="27" fillId="0" borderId="3" xfId="1" applyNumberFormat="1" applyFont="1" applyFill="1" applyBorder="1" applyAlignment="1" applyProtection="1">
      <alignment wrapText="1"/>
    </xf>
    <xf numFmtId="0" fontId="22" fillId="0" borderId="19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22" fillId="0" borderId="46" xfId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2" fillId="0" borderId="38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left" wrapText="1"/>
    </xf>
    <xf numFmtId="0" fontId="19" fillId="0" borderId="1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3" fillId="0" borderId="36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13" fillId="0" borderId="2" xfId="1" applyFont="1" applyBorder="1" applyAlignment="1">
      <alignment horizontal="left"/>
    </xf>
    <xf numFmtId="0" fontId="13" fillId="0" borderId="3" xfId="1" applyFont="1" applyBorder="1" applyAlignment="1">
      <alignment horizontal="left"/>
    </xf>
    <xf numFmtId="0" fontId="13" fillId="0" borderId="19" xfId="1" applyFont="1" applyBorder="1" applyAlignment="1">
      <alignment horizontal="left"/>
    </xf>
    <xf numFmtId="0" fontId="13" fillId="0" borderId="46" xfId="1" applyFont="1" applyBorder="1" applyAlignment="1">
      <alignment horizontal="left"/>
    </xf>
    <xf numFmtId="0" fontId="13" fillId="0" borderId="15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3" fillId="0" borderId="21" xfId="1" applyFont="1" applyBorder="1" applyAlignment="1">
      <alignment horizontal="left"/>
    </xf>
    <xf numFmtId="0" fontId="13" fillId="0" borderId="20" xfId="1" applyFont="1" applyBorder="1" applyAlignment="1">
      <alignment horizontal="left"/>
    </xf>
    <xf numFmtId="0" fontId="13" fillId="0" borderId="19" xfId="1" applyFont="1" applyBorder="1" applyAlignment="1">
      <alignment horizontal="left" vertical="top" wrapText="1"/>
    </xf>
    <xf numFmtId="0" fontId="20" fillId="0" borderId="18" xfId="1" applyFont="1" applyBorder="1" applyAlignment="1">
      <alignment wrapText="1"/>
    </xf>
    <xf numFmtId="0" fontId="20" fillId="0" borderId="36" xfId="1" applyFont="1" applyBorder="1" applyAlignment="1">
      <alignment wrapText="1"/>
    </xf>
    <xf numFmtId="0" fontId="20" fillId="0" borderId="0" xfId="1" applyFont="1" applyAlignment="1">
      <alignment wrapText="1"/>
    </xf>
    <xf numFmtId="0" fontId="20" fillId="0" borderId="34" xfId="1" applyFont="1" applyBorder="1" applyAlignment="1">
      <alignment wrapText="1"/>
    </xf>
    <xf numFmtId="0" fontId="20" fillId="0" borderId="38" xfId="1" applyFont="1" applyBorder="1" applyAlignment="1">
      <alignment wrapText="1"/>
    </xf>
    <xf numFmtId="0" fontId="4" fillId="0" borderId="21" xfId="1" applyFont="1" applyBorder="1" applyAlignment="1">
      <alignment horizontal="left" wrapText="1"/>
    </xf>
    <xf numFmtId="0" fontId="4" fillId="0" borderId="23" xfId="1" applyFont="1" applyBorder="1" applyAlignment="1">
      <alignment horizontal="left" wrapText="1"/>
    </xf>
    <xf numFmtId="0" fontId="4" fillId="0" borderId="20" xfId="1" applyFont="1" applyBorder="1" applyAlignment="1">
      <alignment horizontal="left" wrapText="1"/>
    </xf>
    <xf numFmtId="0" fontId="6" fillId="0" borderId="28" xfId="1" applyFont="1" applyBorder="1" applyAlignment="1">
      <alignment horizontal="right"/>
    </xf>
    <xf numFmtId="0" fontId="6" fillId="0" borderId="27" xfId="1" applyFont="1" applyBorder="1" applyAlignment="1">
      <alignment horizontal="right"/>
    </xf>
    <xf numFmtId="0" fontId="19" fillId="0" borderId="21" xfId="1" applyFont="1" applyBorder="1" applyAlignment="1">
      <alignment horizontal="left" wrapText="1"/>
    </xf>
    <xf numFmtId="0" fontId="19" fillId="0" borderId="23" xfId="1" applyFont="1" applyBorder="1" applyAlignment="1">
      <alignment horizontal="left" wrapText="1"/>
    </xf>
    <xf numFmtId="0" fontId="19" fillId="0" borderId="20" xfId="1" applyFont="1" applyBorder="1" applyAlignment="1">
      <alignment horizontal="left" wrapText="1"/>
    </xf>
    <xf numFmtId="0" fontId="13" fillId="0" borderId="18" xfId="1" applyFont="1" applyBorder="1" applyAlignment="1">
      <alignment horizontal="left" vertical="top" wrapText="1"/>
    </xf>
    <xf numFmtId="0" fontId="13" fillId="0" borderId="45" xfId="1" applyFont="1" applyBorder="1" applyAlignment="1">
      <alignment horizontal="left" vertical="top" wrapText="1"/>
    </xf>
    <xf numFmtId="0" fontId="13" fillId="0" borderId="40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left" vertical="top" wrapText="1"/>
    </xf>
    <xf numFmtId="0" fontId="19" fillId="0" borderId="35" xfId="1" applyFont="1" applyBorder="1" applyAlignment="1">
      <alignment horizontal="left" vertical="top" wrapText="1"/>
    </xf>
    <xf numFmtId="0" fontId="19" fillId="0" borderId="40" xfId="1" applyFont="1" applyBorder="1" applyAlignment="1">
      <alignment horizontal="left" vertical="top" wrapText="1"/>
    </xf>
    <xf numFmtId="0" fontId="19" fillId="0" borderId="44" xfId="1" applyFont="1" applyBorder="1" applyAlignment="1">
      <alignment horizontal="left" vertical="top" wrapText="1"/>
    </xf>
    <xf numFmtId="0" fontId="13" fillId="0" borderId="45" xfId="1" applyFont="1" applyBorder="1" applyAlignment="1">
      <alignment horizontal="left"/>
    </xf>
    <xf numFmtId="0" fontId="13" fillId="0" borderId="44" xfId="1" applyFont="1" applyBorder="1" applyAlignment="1">
      <alignment horizontal="left"/>
    </xf>
    <xf numFmtId="2" fontId="5" fillId="3" borderId="10" xfId="1" applyNumberFormat="1" applyFont="1" applyFill="1" applyBorder="1" applyAlignment="1"/>
    <xf numFmtId="2" fontId="21" fillId="3" borderId="17" xfId="1" applyNumberFormat="1" applyFont="1" applyFill="1" applyBorder="1" applyAlignment="1"/>
    <xf numFmtId="2" fontId="21" fillId="3" borderId="32" xfId="1" applyNumberFormat="1" applyFont="1" applyFill="1" applyBorder="1" applyAlignment="1"/>
    <xf numFmtId="0" fontId="13" fillId="0" borderId="19" xfId="1" applyFont="1" applyBorder="1" applyAlignment="1">
      <alignment vertical="top" wrapText="1"/>
    </xf>
    <xf numFmtId="0" fontId="13" fillId="0" borderId="18" xfId="1" applyFont="1" applyBorder="1" applyAlignment="1">
      <alignment vertical="top" wrapText="1"/>
    </xf>
    <xf numFmtId="0" fontId="13" fillId="0" borderId="46" xfId="1" applyFont="1" applyBorder="1" applyAlignment="1">
      <alignment vertical="top" wrapText="1"/>
    </xf>
    <xf numFmtId="0" fontId="13" fillId="0" borderId="36" xfId="1" applyFont="1" applyBorder="1" applyAlignment="1">
      <alignment vertical="top" wrapText="1"/>
    </xf>
    <xf numFmtId="0" fontId="13" fillId="0" borderId="0" xfId="1" applyFont="1" applyBorder="1" applyAlignment="1">
      <alignment vertical="top" wrapText="1"/>
    </xf>
    <xf numFmtId="0" fontId="13" fillId="0" borderId="35" xfId="1" applyFont="1" applyBorder="1" applyAlignment="1">
      <alignment vertical="top" wrapText="1"/>
    </xf>
    <xf numFmtId="0" fontId="13" fillId="0" borderId="45" xfId="1" applyFont="1" applyBorder="1" applyAlignment="1">
      <alignment vertical="top" wrapText="1"/>
    </xf>
    <xf numFmtId="0" fontId="13" fillId="0" borderId="40" xfId="1" applyFont="1" applyBorder="1" applyAlignment="1">
      <alignment vertical="top" wrapText="1"/>
    </xf>
    <xf numFmtId="0" fontId="13" fillId="0" borderId="44" xfId="1" applyFont="1" applyBorder="1" applyAlignment="1">
      <alignment vertical="top" wrapText="1"/>
    </xf>
    <xf numFmtId="0" fontId="13" fillId="0" borderId="43" xfId="1" applyFont="1" applyBorder="1" applyAlignment="1">
      <alignment horizontal="left"/>
    </xf>
    <xf numFmtId="0" fontId="20" fillId="0" borderId="42" xfId="1" applyFont="1" applyBorder="1" applyAlignment="1">
      <alignment horizontal="left"/>
    </xf>
    <xf numFmtId="0" fontId="7" fillId="0" borderId="27" xfId="1" applyFont="1" applyBorder="1" applyAlignment="1">
      <alignment horizontal="right"/>
    </xf>
    <xf numFmtId="0" fontId="13" fillId="0" borderId="36" xfId="1" applyFont="1" applyBorder="1" applyAlignment="1"/>
    <xf numFmtId="0" fontId="13" fillId="0" borderId="35" xfId="1" applyFont="1" applyBorder="1" applyAlignment="1"/>
    <xf numFmtId="0" fontId="13" fillId="0" borderId="1" xfId="1" applyFont="1" applyBorder="1" applyAlignment="1"/>
    <xf numFmtId="0" fontId="13" fillId="0" borderId="34" xfId="1" applyFont="1" applyBorder="1" applyAlignment="1">
      <alignment horizontal="left"/>
    </xf>
    <xf numFmtId="0" fontId="13" fillId="0" borderId="33" xfId="1" applyFont="1" applyBorder="1" applyAlignment="1">
      <alignment horizontal="left"/>
    </xf>
    <xf numFmtId="0" fontId="16" fillId="0" borderId="5" xfId="1" applyFont="1" applyBorder="1" applyAlignment="1">
      <alignment vertical="top" wrapText="1"/>
    </xf>
    <xf numFmtId="0" fontId="16" fillId="0" borderId="25" xfId="1" applyFont="1" applyBorder="1" applyAlignment="1">
      <alignment vertical="top" wrapText="1"/>
    </xf>
    <xf numFmtId="0" fontId="16" fillId="0" borderId="41" xfId="1" applyFont="1" applyBorder="1" applyAlignment="1">
      <alignment vertical="top" wrapText="1"/>
    </xf>
    <xf numFmtId="0" fontId="16" fillId="0" borderId="40" xfId="1" applyFont="1" applyBorder="1" applyAlignment="1">
      <alignment vertical="top" wrapText="1"/>
    </xf>
    <xf numFmtId="0" fontId="18" fillId="0" borderId="31" xfId="1" applyFont="1" applyBorder="1" applyAlignment="1"/>
    <xf numFmtId="0" fontId="18" fillId="0" borderId="30" xfId="1" applyFont="1" applyBorder="1" applyAlignment="1"/>
    <xf numFmtId="0" fontId="18" fillId="0" borderId="29" xfId="1" applyFont="1" applyBorder="1" applyAlignment="1"/>
    <xf numFmtId="0" fontId="15" fillId="0" borderId="28" xfId="1" applyFont="1" applyBorder="1" applyAlignment="1"/>
    <xf numFmtId="0" fontId="15" fillId="0" borderId="27" xfId="1" applyFont="1" applyBorder="1" applyAlignment="1"/>
    <xf numFmtId="0" fontId="17" fillId="0" borderId="24" xfId="1" applyFont="1" applyBorder="1" applyAlignment="1"/>
    <xf numFmtId="0" fontId="17" fillId="0" borderId="23" xfId="1" applyFont="1" applyBorder="1" applyAlignment="1"/>
    <xf numFmtId="0" fontId="17" fillId="0" borderId="26" xfId="1" applyFont="1" applyBorder="1" applyAlignment="1"/>
    <xf numFmtId="0" fontId="14" fillId="0" borderId="21" xfId="1" applyFont="1" applyBorder="1" applyAlignment="1"/>
    <xf numFmtId="0" fontId="14" fillId="0" borderId="20" xfId="1" applyFont="1" applyBorder="1" applyAlignment="1"/>
    <xf numFmtId="0" fontId="13" fillId="0" borderId="22" xfId="1" applyFont="1" applyBorder="1" applyAlignment="1">
      <alignment wrapText="1"/>
    </xf>
    <xf numFmtId="0" fontId="13" fillId="0" borderId="16" xfId="1" applyFont="1" applyBorder="1" applyAlignment="1">
      <alignment wrapText="1"/>
    </xf>
    <xf numFmtId="0" fontId="13" fillId="0" borderId="14" xfId="1" applyFont="1" applyBorder="1" applyAlignment="1">
      <alignment wrapText="1"/>
    </xf>
    <xf numFmtId="0" fontId="5" fillId="0" borderId="24" xfId="1" applyNumberFormat="1" applyFont="1" applyFill="1" applyBorder="1" applyAlignment="1" applyProtection="1"/>
    <xf numFmtId="0" fontId="5" fillId="0" borderId="23" xfId="1" applyNumberFormat="1" applyFont="1" applyFill="1" applyBorder="1" applyAlignment="1" applyProtection="1"/>
    <xf numFmtId="0" fontId="5" fillId="0" borderId="20" xfId="1" applyNumberFormat="1" applyFont="1" applyFill="1" applyBorder="1" applyAlignment="1" applyProtection="1"/>
    <xf numFmtId="0" fontId="7" fillId="0" borderId="21" xfId="1" applyNumberFormat="1" applyFont="1" applyFill="1" applyBorder="1" applyAlignment="1" applyProtection="1"/>
    <xf numFmtId="0" fontId="7" fillId="0" borderId="20" xfId="1" applyNumberFormat="1" applyFont="1" applyFill="1" applyBorder="1" applyAlignment="1" applyProtection="1"/>
    <xf numFmtId="0" fontId="8" fillId="0" borderId="24" xfId="1" applyNumberFormat="1" applyFont="1" applyFill="1" applyBorder="1" applyAlignment="1" applyProtection="1"/>
    <xf numFmtId="0" fontId="8" fillId="0" borderId="23" xfId="1" applyNumberFormat="1" applyFont="1" applyFill="1" applyBorder="1" applyAlignment="1" applyProtection="1"/>
    <xf numFmtId="0" fontId="8" fillId="0" borderId="20" xfId="1" applyNumberFormat="1" applyFont="1" applyFill="1" applyBorder="1" applyAlignment="1" applyProtection="1"/>
    <xf numFmtId="0" fontId="11" fillId="0" borderId="21" xfId="1" applyNumberFormat="1" applyFont="1" applyFill="1" applyBorder="1" applyAlignment="1" applyProtection="1"/>
    <xf numFmtId="0" fontId="11" fillId="0" borderId="20" xfId="1" applyNumberFormat="1" applyFont="1" applyFill="1" applyBorder="1" applyAlignment="1" applyProtection="1"/>
    <xf numFmtId="0" fontId="9" fillId="0" borderId="22" xfId="1" applyNumberFormat="1" applyFont="1" applyFill="1" applyBorder="1" applyAlignment="1" applyProtection="1">
      <alignment wrapText="1"/>
    </xf>
    <xf numFmtId="0" fontId="9" fillId="0" borderId="16" xfId="1" applyNumberFormat="1" applyFont="1" applyFill="1" applyBorder="1" applyAlignment="1" applyProtection="1">
      <alignment wrapText="1"/>
    </xf>
    <xf numFmtId="0" fontId="9" fillId="0" borderId="14" xfId="1" applyNumberFormat="1" applyFont="1" applyFill="1" applyBorder="1" applyAlignment="1" applyProtection="1">
      <alignment wrapText="1"/>
    </xf>
    <xf numFmtId="0" fontId="11" fillId="0" borderId="15" xfId="1" applyNumberFormat="1" applyFont="1" applyFill="1" applyBorder="1" applyAlignment="1" applyProtection="1"/>
    <xf numFmtId="0" fontId="11" fillId="0" borderId="14" xfId="1" applyNumberFormat="1" applyFont="1" applyFill="1" applyBorder="1" applyAlignment="1" applyProtection="1"/>
    <xf numFmtId="0" fontId="4" fillId="0" borderId="19" xfId="1" applyNumberFormat="1" applyFont="1" applyFill="1" applyBorder="1" applyAlignment="1" applyProtection="1">
      <alignment horizontal="left" wrapText="1"/>
    </xf>
    <xf numFmtId="0" fontId="4" fillId="0" borderId="18" xfId="1" applyNumberFormat="1" applyFont="1" applyFill="1" applyBorder="1" applyAlignment="1" applyProtection="1">
      <alignment horizontal="left" wrapText="1"/>
    </xf>
    <xf numFmtId="0" fontId="4" fillId="0" borderId="3" xfId="1" applyNumberFormat="1" applyFont="1" applyFill="1" applyBorder="1" applyAlignment="1" applyProtection="1">
      <alignment horizontal="left" wrapText="1"/>
    </xf>
    <xf numFmtId="0" fontId="6" fillId="0" borderId="21" xfId="1" applyNumberFormat="1" applyFont="1" applyFill="1" applyBorder="1" applyAlignment="1" applyProtection="1">
      <alignment horizontal="right"/>
    </xf>
    <xf numFmtId="0" fontId="6" fillId="0" borderId="20" xfId="1" applyNumberFormat="1" applyFont="1" applyFill="1" applyBorder="1" applyAlignment="1" applyProtection="1">
      <alignment horizontal="right"/>
    </xf>
    <xf numFmtId="0" fontId="10" fillId="0" borderId="19" xfId="1" applyNumberFormat="1" applyFont="1" applyFill="1" applyBorder="1" applyAlignment="1" applyProtection="1">
      <alignment horizontal="left" wrapText="1"/>
    </xf>
    <xf numFmtId="0" fontId="10" fillId="0" borderId="18" xfId="1" applyNumberFormat="1" applyFont="1" applyFill="1" applyBorder="1" applyAlignment="1" applyProtection="1">
      <alignment horizontal="left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horizontal="left"/>
    </xf>
    <xf numFmtId="0" fontId="9" fillId="0" borderId="3" xfId="1" applyNumberFormat="1" applyFont="1" applyFill="1" applyBorder="1" applyAlignment="1" applyProtection="1">
      <alignment horizontal="left"/>
    </xf>
    <xf numFmtId="0" fontId="6" fillId="0" borderId="15" xfId="1" applyNumberFormat="1" applyFont="1" applyFill="1" applyBorder="1" applyAlignment="1" applyProtection="1">
      <alignment horizontal="right"/>
    </xf>
    <xf numFmtId="0" fontId="6" fillId="0" borderId="14" xfId="1" applyNumberFormat="1" applyFont="1" applyFill="1" applyBorder="1" applyAlignment="1" applyProtection="1">
      <alignment horizontal="right"/>
    </xf>
    <xf numFmtId="0" fontId="4" fillId="0" borderId="43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  <xf numFmtId="0" fontId="4" fillId="0" borderId="42" xfId="1" applyFont="1" applyBorder="1" applyAlignment="1">
      <alignment horizontal="left" vertical="top" wrapText="1"/>
    </xf>
    <xf numFmtId="0" fontId="19" fillId="0" borderId="43" xfId="1" applyFont="1" applyBorder="1" applyAlignment="1">
      <alignment horizontal="left" vertical="top" wrapText="1"/>
    </xf>
    <xf numFmtId="0" fontId="19" fillId="0" borderId="25" xfId="1" applyFont="1" applyBorder="1" applyAlignment="1">
      <alignment horizontal="left" vertical="top" wrapText="1"/>
    </xf>
    <xf numFmtId="0" fontId="19" fillId="0" borderId="42" xfId="1" applyFont="1" applyBorder="1" applyAlignment="1">
      <alignment horizontal="left" vertical="top" wrapText="1"/>
    </xf>
    <xf numFmtId="0" fontId="6" fillId="0" borderId="34" xfId="1" applyFont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4" fillId="0" borderId="15" xfId="1" applyFont="1" applyBorder="1" applyAlignment="1">
      <alignment horizontal="left" wrapText="1"/>
    </xf>
    <xf numFmtId="0" fontId="4" fillId="0" borderId="16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19" fillId="0" borderId="45" xfId="1" applyFont="1" applyBorder="1" applyAlignment="1">
      <alignment horizontal="left" wrapText="1"/>
    </xf>
    <xf numFmtId="0" fontId="19" fillId="0" borderId="40" xfId="1" applyFont="1" applyBorder="1" applyAlignment="1">
      <alignment horizontal="left" wrapText="1"/>
    </xf>
    <xf numFmtId="0" fontId="19" fillId="0" borderId="44" xfId="1" applyFont="1" applyBorder="1" applyAlignment="1">
      <alignment horizontal="left" wrapText="1"/>
    </xf>
    <xf numFmtId="2" fontId="5" fillId="3" borderId="11" xfId="1" applyNumberFormat="1" applyFont="1" applyFill="1" applyBorder="1" applyAlignment="1"/>
    <xf numFmtId="0" fontId="21" fillId="3" borderId="39" xfId="1" applyFont="1" applyFill="1" applyBorder="1" applyAlignment="1"/>
    <xf numFmtId="0" fontId="21" fillId="3" borderId="37" xfId="1" applyFont="1" applyFill="1" applyBorder="1" applyAlignment="1"/>
    <xf numFmtId="0" fontId="13" fillId="0" borderId="1" xfId="1" applyFont="1" applyBorder="1" applyAlignment="1">
      <alignment horizontal="left"/>
    </xf>
    <xf numFmtId="0" fontId="20" fillId="0" borderId="1" xfId="1" applyFont="1" applyBorder="1" applyAlignment="1">
      <alignment horizontal="left"/>
    </xf>
    <xf numFmtId="0" fontId="13" fillId="0" borderId="7" xfId="1" applyFont="1" applyBorder="1" applyAlignment="1">
      <alignment vertical="top" wrapText="1"/>
    </xf>
    <xf numFmtId="0" fontId="13" fillId="0" borderId="8" xfId="1" applyFont="1" applyBorder="1" applyAlignment="1">
      <alignment vertical="top" wrapText="1"/>
    </xf>
    <xf numFmtId="0" fontId="13" fillId="0" borderId="38" xfId="1" applyFont="1" applyBorder="1" applyAlignment="1">
      <alignment vertical="top" wrapText="1"/>
    </xf>
    <xf numFmtId="0" fontId="13" fillId="0" borderId="33" xfId="1" applyFont="1" applyBorder="1" applyAlignment="1">
      <alignment vertical="top" wrapText="1"/>
    </xf>
    <xf numFmtId="0" fontId="20" fillId="0" borderId="3" xfId="1" applyFont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0" fillId="0" borderId="14" xfId="1" applyFont="1" applyBorder="1" applyAlignment="1">
      <alignment horizontal="left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9"/>
  <sheetViews>
    <sheetView tabSelected="1" workbookViewId="0">
      <selection activeCell="E164" sqref="E164"/>
    </sheetView>
  </sheetViews>
  <sheetFormatPr defaultColWidth="9.109375" defaultRowHeight="14.4" x14ac:dyDescent="0.3"/>
  <cols>
    <col min="1" max="1" width="2.6640625" style="1" customWidth="1"/>
    <col min="2" max="2" width="6.109375" style="1" customWidth="1"/>
    <col min="3" max="3" width="9.109375" style="1"/>
    <col min="4" max="4" width="3" style="1" customWidth="1"/>
    <col min="5" max="5" width="9.109375" style="1"/>
    <col min="6" max="6" width="5.109375" style="1" customWidth="1"/>
    <col min="7" max="7" width="9.109375" style="1"/>
    <col min="8" max="8" width="7.44140625" style="1" customWidth="1"/>
    <col min="9" max="9" width="7.109375" style="1" customWidth="1"/>
    <col min="10" max="16384" width="9.109375" style="1"/>
  </cols>
  <sheetData>
    <row r="3" spans="1:12" ht="18" x14ac:dyDescent="0.35">
      <c r="A3" s="108"/>
      <c r="B3" s="108"/>
      <c r="C3" s="108"/>
      <c r="D3" s="108"/>
      <c r="E3" s="108"/>
      <c r="F3" s="108"/>
      <c r="G3" s="108"/>
      <c r="H3" s="130"/>
      <c r="I3" s="132" t="s">
        <v>107</v>
      </c>
      <c r="J3" s="108"/>
      <c r="K3" s="108"/>
      <c r="L3" s="108"/>
    </row>
    <row r="4" spans="1:12" ht="18" x14ac:dyDescent="0.35">
      <c r="A4" s="108"/>
      <c r="B4" s="108"/>
      <c r="C4" s="108"/>
      <c r="D4" s="108"/>
      <c r="E4" s="108"/>
      <c r="F4" s="108"/>
      <c r="G4" s="108"/>
      <c r="H4" s="130"/>
      <c r="I4" s="108" t="s">
        <v>106</v>
      </c>
      <c r="J4" s="108"/>
      <c r="K4" s="108"/>
      <c r="L4" s="108"/>
    </row>
    <row r="5" spans="1:12" ht="18" x14ac:dyDescent="0.35">
      <c r="A5" s="108"/>
      <c r="B5" s="108"/>
      <c r="C5" s="108"/>
      <c r="D5" s="108"/>
      <c r="E5" s="108"/>
      <c r="F5" s="108"/>
      <c r="G5" s="108"/>
      <c r="H5" s="108"/>
      <c r="I5" s="132" t="s">
        <v>105</v>
      </c>
      <c r="J5" s="108"/>
      <c r="K5" s="108"/>
      <c r="L5" s="108"/>
    </row>
    <row r="6" spans="1:12" ht="18" x14ac:dyDescent="0.35">
      <c r="A6" s="108"/>
      <c r="B6" s="108"/>
      <c r="C6" s="108"/>
      <c r="D6" s="108"/>
      <c r="E6" s="108"/>
      <c r="F6" s="108"/>
      <c r="G6" s="108"/>
      <c r="H6" s="108"/>
      <c r="I6" s="132"/>
      <c r="J6" s="108"/>
      <c r="K6" s="108"/>
      <c r="L6" s="108"/>
    </row>
    <row r="7" spans="1:12" ht="18" x14ac:dyDescent="0.35">
      <c r="A7" s="108"/>
      <c r="B7" s="108"/>
      <c r="C7" s="108"/>
      <c r="D7" s="108"/>
      <c r="E7" s="108"/>
      <c r="F7" s="108"/>
      <c r="G7" s="108"/>
      <c r="H7" s="108"/>
      <c r="I7" s="132"/>
      <c r="J7" s="108"/>
      <c r="K7" s="108"/>
      <c r="L7" s="108"/>
    </row>
    <row r="8" spans="1:12" ht="18" x14ac:dyDescent="0.35">
      <c r="A8" s="108"/>
      <c r="B8" s="108"/>
      <c r="C8" s="108"/>
      <c r="D8" s="108"/>
      <c r="E8" s="131" t="s">
        <v>104</v>
      </c>
      <c r="F8" s="131"/>
      <c r="G8" s="131"/>
      <c r="H8" s="134"/>
      <c r="I8" s="134"/>
      <c r="J8" s="133"/>
      <c r="K8" s="132"/>
      <c r="L8" s="131"/>
    </row>
    <row r="9" spans="1:12" ht="20.399999999999999" x14ac:dyDescent="0.45">
      <c r="A9" s="108"/>
      <c r="B9" s="130"/>
      <c r="C9" s="108"/>
      <c r="D9" s="108"/>
      <c r="E9" s="108"/>
      <c r="F9" s="129"/>
      <c r="G9" s="128"/>
      <c r="H9" s="108"/>
      <c r="I9" s="108"/>
      <c r="J9" s="108"/>
      <c r="K9" s="108"/>
      <c r="L9" s="108"/>
    </row>
    <row r="10" spans="1:12" ht="18.75" customHeight="1" x14ac:dyDescent="0.35">
      <c r="A10" s="108"/>
      <c r="B10" s="127" t="s">
        <v>103</v>
      </c>
      <c r="C10" s="138" t="s">
        <v>69</v>
      </c>
      <c r="D10" s="139"/>
      <c r="E10" s="139"/>
      <c r="F10" s="139"/>
      <c r="G10" s="139"/>
      <c r="H10" s="140"/>
      <c r="I10" s="127" t="s">
        <v>102</v>
      </c>
      <c r="J10" s="127" t="s">
        <v>0</v>
      </c>
      <c r="K10" s="127" t="s">
        <v>102</v>
      </c>
      <c r="L10" s="127" t="s">
        <v>0</v>
      </c>
    </row>
    <row r="11" spans="1:12" ht="18" x14ac:dyDescent="0.35">
      <c r="A11" s="108"/>
      <c r="B11" s="127"/>
      <c r="C11" s="126" t="s">
        <v>101</v>
      </c>
      <c r="D11" s="125"/>
      <c r="E11" s="125"/>
      <c r="F11" s="125"/>
      <c r="G11" s="125"/>
      <c r="H11" s="124"/>
      <c r="I11" s="141" t="s">
        <v>100</v>
      </c>
      <c r="J11" s="142"/>
      <c r="K11" s="143"/>
      <c r="L11" s="144"/>
    </row>
    <row r="12" spans="1:12" s="109" customFormat="1" ht="15" customHeight="1" x14ac:dyDescent="0.3">
      <c r="B12" s="117">
        <v>1</v>
      </c>
      <c r="C12" s="135" t="s">
        <v>99</v>
      </c>
      <c r="D12" s="136"/>
      <c r="E12" s="136"/>
      <c r="F12" s="136"/>
      <c r="G12" s="136"/>
      <c r="H12" s="137"/>
      <c r="I12" s="116" t="s">
        <v>98</v>
      </c>
      <c r="J12" s="118">
        <v>14.35</v>
      </c>
      <c r="K12" s="116" t="s">
        <v>98</v>
      </c>
      <c r="L12" s="118">
        <v>14.35</v>
      </c>
    </row>
    <row r="13" spans="1:12" s="109" customFormat="1" ht="15" customHeight="1" x14ac:dyDescent="0.3">
      <c r="B13" s="117">
        <v>2</v>
      </c>
      <c r="C13" s="135" t="s">
        <v>97</v>
      </c>
      <c r="D13" s="136"/>
      <c r="E13" s="136"/>
      <c r="F13" s="136"/>
      <c r="G13" s="136"/>
      <c r="H13" s="137"/>
      <c r="I13" s="116" t="s">
        <v>96</v>
      </c>
      <c r="J13" s="118">
        <v>20.25</v>
      </c>
      <c r="K13" s="116" t="s">
        <v>96</v>
      </c>
      <c r="L13" s="118">
        <v>20.25</v>
      </c>
    </row>
    <row r="14" spans="1:12" s="109" customFormat="1" ht="15" customHeight="1" x14ac:dyDescent="0.3">
      <c r="B14" s="117">
        <v>3</v>
      </c>
      <c r="C14" s="135" t="s">
        <v>95</v>
      </c>
      <c r="D14" s="136"/>
      <c r="E14" s="136"/>
      <c r="F14" s="136"/>
      <c r="G14" s="136"/>
      <c r="H14" s="137"/>
      <c r="I14" s="116" t="s">
        <v>94</v>
      </c>
      <c r="J14" s="118">
        <v>1.49</v>
      </c>
      <c r="K14" s="116" t="s">
        <v>94</v>
      </c>
      <c r="L14" s="118">
        <v>1.49</v>
      </c>
    </row>
    <row r="15" spans="1:12" s="109" customFormat="1" ht="15" customHeight="1" x14ac:dyDescent="0.3">
      <c r="B15" s="117">
        <v>4</v>
      </c>
      <c r="C15" s="135" t="s">
        <v>93</v>
      </c>
      <c r="D15" s="136"/>
      <c r="E15" s="136"/>
      <c r="F15" s="136"/>
      <c r="G15" s="136"/>
      <c r="H15" s="137"/>
      <c r="I15" s="116" t="s">
        <v>73</v>
      </c>
      <c r="J15" s="118">
        <v>8.6999999999999993</v>
      </c>
      <c r="K15" s="116" t="s">
        <v>73</v>
      </c>
      <c r="L15" s="118">
        <v>8.6999999999999993</v>
      </c>
    </row>
    <row r="16" spans="1:12" s="109" customFormat="1" ht="15" customHeight="1" x14ac:dyDescent="0.3">
      <c r="B16" s="117"/>
      <c r="C16" s="149" t="s">
        <v>79</v>
      </c>
      <c r="D16" s="150"/>
      <c r="E16" s="150"/>
      <c r="F16" s="150"/>
      <c r="G16" s="150"/>
      <c r="H16" s="151"/>
      <c r="I16" s="116"/>
      <c r="J16" s="115">
        <f>SUM(J12:J15)</f>
        <v>44.790000000000006</v>
      </c>
      <c r="K16" s="116"/>
      <c r="L16" s="115">
        <f>SUM(L12:L15)</f>
        <v>44.790000000000006</v>
      </c>
    </row>
    <row r="17" spans="1:12" s="109" customFormat="1" ht="15.6" x14ac:dyDescent="0.35">
      <c r="B17" s="117"/>
      <c r="C17" s="152"/>
      <c r="D17" s="153"/>
      <c r="E17" s="153"/>
      <c r="F17" s="153"/>
      <c r="G17" s="153"/>
      <c r="H17" s="154"/>
      <c r="I17" s="116"/>
      <c r="J17" s="115"/>
      <c r="K17" s="116"/>
      <c r="L17" s="115"/>
    </row>
    <row r="18" spans="1:12" s="109" customFormat="1" ht="15.6" x14ac:dyDescent="0.35">
      <c r="B18" s="117"/>
      <c r="C18" s="123" t="s">
        <v>92</v>
      </c>
      <c r="D18" s="122"/>
      <c r="E18" s="122"/>
      <c r="F18" s="122"/>
      <c r="G18" s="122"/>
      <c r="H18" s="121"/>
      <c r="I18" s="155" t="s">
        <v>91</v>
      </c>
      <c r="J18" s="156"/>
      <c r="K18" s="156"/>
      <c r="L18" s="157"/>
    </row>
    <row r="19" spans="1:12" s="109" customFormat="1" ht="15" customHeight="1" x14ac:dyDescent="0.3">
      <c r="A19" s="119"/>
      <c r="B19" s="120">
        <v>1</v>
      </c>
      <c r="C19" s="135" t="s">
        <v>90</v>
      </c>
      <c r="D19" s="136"/>
      <c r="E19" s="136"/>
      <c r="F19" s="136"/>
      <c r="G19" s="136"/>
      <c r="H19" s="137"/>
      <c r="I19" s="116" t="s">
        <v>89</v>
      </c>
      <c r="J19" s="118">
        <v>16.23</v>
      </c>
      <c r="K19" s="116" t="s">
        <v>89</v>
      </c>
      <c r="L19" s="118">
        <v>16.23</v>
      </c>
    </row>
    <row r="20" spans="1:12" s="109" customFormat="1" ht="15" customHeight="1" x14ac:dyDescent="0.3">
      <c r="A20" s="119"/>
      <c r="B20" s="120">
        <v>2</v>
      </c>
      <c r="C20" s="135" t="s">
        <v>88</v>
      </c>
      <c r="D20" s="136"/>
      <c r="E20" s="136"/>
      <c r="F20" s="136"/>
      <c r="G20" s="136"/>
      <c r="H20" s="137"/>
      <c r="I20" s="116" t="s">
        <v>87</v>
      </c>
      <c r="J20" s="118">
        <v>39.99</v>
      </c>
      <c r="K20" s="116" t="s">
        <v>87</v>
      </c>
      <c r="L20" s="118">
        <v>39.99</v>
      </c>
    </row>
    <row r="21" spans="1:12" s="119" customFormat="1" ht="15" customHeight="1" x14ac:dyDescent="0.3">
      <c r="A21" s="109"/>
      <c r="B21" s="117">
        <v>3</v>
      </c>
      <c r="C21" s="135" t="s">
        <v>86</v>
      </c>
      <c r="D21" s="136"/>
      <c r="E21" s="136"/>
      <c r="F21" s="136"/>
      <c r="G21" s="136"/>
      <c r="H21" s="137"/>
      <c r="I21" s="116" t="s">
        <v>85</v>
      </c>
      <c r="J21" s="118">
        <v>7.86</v>
      </c>
      <c r="K21" s="116" t="s">
        <v>85</v>
      </c>
      <c r="L21" s="118">
        <v>7.86</v>
      </c>
    </row>
    <row r="22" spans="1:12" s="109" customFormat="1" ht="15" customHeight="1" x14ac:dyDescent="0.3">
      <c r="B22" s="117">
        <v>4</v>
      </c>
      <c r="C22" s="135" t="s">
        <v>84</v>
      </c>
      <c r="D22" s="136"/>
      <c r="E22" s="136"/>
      <c r="F22" s="136"/>
      <c r="G22" s="136"/>
      <c r="H22" s="137"/>
      <c r="I22" s="116" t="s">
        <v>83</v>
      </c>
      <c r="J22" s="118">
        <v>3</v>
      </c>
      <c r="K22" s="116" t="s">
        <v>83</v>
      </c>
      <c r="L22" s="118">
        <v>3</v>
      </c>
    </row>
    <row r="23" spans="1:12" s="109" customFormat="1" ht="15" customHeight="1" x14ac:dyDescent="0.3">
      <c r="B23" s="117">
        <v>5</v>
      </c>
      <c r="C23" s="135" t="s">
        <v>82</v>
      </c>
      <c r="D23" s="136"/>
      <c r="E23" s="136"/>
      <c r="F23" s="136"/>
      <c r="G23" s="136"/>
      <c r="H23" s="137"/>
      <c r="I23" s="116" t="s">
        <v>77</v>
      </c>
      <c r="J23" s="118">
        <v>3.87</v>
      </c>
      <c r="K23" s="116" t="s">
        <v>77</v>
      </c>
      <c r="L23" s="118">
        <v>3.97</v>
      </c>
    </row>
    <row r="24" spans="1:12" s="109" customFormat="1" ht="15" customHeight="1" x14ac:dyDescent="0.3">
      <c r="B24" s="117">
        <v>6</v>
      </c>
      <c r="C24" s="135" t="s">
        <v>81</v>
      </c>
      <c r="D24" s="136"/>
      <c r="E24" s="136"/>
      <c r="F24" s="136"/>
      <c r="G24" s="136"/>
      <c r="H24" s="137"/>
      <c r="I24" s="116" t="s">
        <v>80</v>
      </c>
      <c r="J24" s="118">
        <v>3.17</v>
      </c>
      <c r="K24" s="116" t="s">
        <v>80</v>
      </c>
      <c r="L24" s="118">
        <v>3.17</v>
      </c>
    </row>
    <row r="25" spans="1:12" s="109" customFormat="1" ht="15" customHeight="1" x14ac:dyDescent="0.3">
      <c r="B25" s="117"/>
      <c r="C25" s="135" t="s">
        <v>79</v>
      </c>
      <c r="D25" s="136"/>
      <c r="E25" s="136"/>
      <c r="F25" s="136"/>
      <c r="G25" s="136"/>
      <c r="H25" s="137"/>
      <c r="I25" s="116"/>
      <c r="J25" s="115">
        <f>SUM(J19:J24)</f>
        <v>74.12</v>
      </c>
      <c r="K25" s="116"/>
      <c r="L25" s="115">
        <f>SUM(L19:L24)</f>
        <v>74.22</v>
      </c>
    </row>
    <row r="26" spans="1:12" s="109" customFormat="1" ht="21" x14ac:dyDescent="0.4">
      <c r="A26" s="1"/>
      <c r="B26" s="111"/>
      <c r="C26" s="114" t="s">
        <v>78</v>
      </c>
      <c r="D26" s="113"/>
      <c r="E26" s="113"/>
      <c r="F26" s="113"/>
      <c r="G26" s="113"/>
      <c r="H26" s="112"/>
      <c r="I26" s="111"/>
      <c r="J26" s="111"/>
      <c r="K26" s="147"/>
      <c r="L26" s="148"/>
    </row>
    <row r="27" spans="1:12" s="109" customFormat="1" ht="16.2" x14ac:dyDescent="0.35">
      <c r="A27" s="110"/>
      <c r="B27" s="107">
        <v>1</v>
      </c>
      <c r="C27" s="165" t="s">
        <v>8</v>
      </c>
      <c r="D27" s="166"/>
      <c r="E27" s="166"/>
      <c r="F27" s="166"/>
      <c r="G27" s="166"/>
      <c r="H27" s="167"/>
      <c r="I27" s="106" t="s">
        <v>77</v>
      </c>
      <c r="J27" s="105">
        <v>13.99</v>
      </c>
      <c r="K27" s="106" t="s">
        <v>77</v>
      </c>
      <c r="L27" s="105">
        <v>13.99</v>
      </c>
    </row>
    <row r="28" spans="1:12" s="109" customFormat="1" ht="18" x14ac:dyDescent="0.35">
      <c r="A28" s="108"/>
      <c r="B28" s="107">
        <v>2</v>
      </c>
      <c r="C28" s="165" t="s">
        <v>76</v>
      </c>
      <c r="D28" s="166"/>
      <c r="E28" s="166"/>
      <c r="F28" s="166"/>
      <c r="G28" s="166"/>
      <c r="H28" s="167"/>
      <c r="I28" s="106" t="s">
        <v>73</v>
      </c>
      <c r="J28" s="105">
        <v>13.6</v>
      </c>
      <c r="K28" s="106" t="s">
        <v>73</v>
      </c>
      <c r="L28" s="105">
        <v>13.6</v>
      </c>
    </row>
    <row r="29" spans="1:12" s="109" customFormat="1" ht="18" x14ac:dyDescent="0.35">
      <c r="A29" s="108"/>
      <c r="B29" s="107">
        <v>3</v>
      </c>
      <c r="C29" s="165" t="s">
        <v>75</v>
      </c>
      <c r="D29" s="166"/>
      <c r="E29" s="166"/>
      <c r="F29" s="166"/>
      <c r="G29" s="166"/>
      <c r="H29" s="167"/>
      <c r="I29" s="106" t="s">
        <v>73</v>
      </c>
      <c r="J29" s="105">
        <v>25.6</v>
      </c>
      <c r="K29" s="106" t="s">
        <v>73</v>
      </c>
      <c r="L29" s="105">
        <v>25.6</v>
      </c>
    </row>
    <row r="30" spans="1:12" ht="18" x14ac:dyDescent="0.35">
      <c r="A30" s="108"/>
      <c r="B30" s="107">
        <v>4</v>
      </c>
      <c r="C30" s="165" t="s">
        <v>74</v>
      </c>
      <c r="D30" s="166"/>
      <c r="E30" s="166"/>
      <c r="F30" s="166"/>
      <c r="G30" s="166"/>
      <c r="H30" s="167"/>
      <c r="I30" s="106" t="s">
        <v>73</v>
      </c>
      <c r="J30" s="105">
        <v>58.5</v>
      </c>
      <c r="K30" s="106" t="s">
        <v>73</v>
      </c>
      <c r="L30" s="105">
        <v>58.5</v>
      </c>
    </row>
    <row r="31" spans="1:12" ht="18" x14ac:dyDescent="0.35">
      <c r="A31" s="104"/>
      <c r="B31" s="104" t="s">
        <v>72</v>
      </c>
      <c r="C31" s="104"/>
      <c r="D31" s="104"/>
      <c r="E31" s="104"/>
      <c r="F31" s="104"/>
      <c r="G31" s="104"/>
      <c r="H31" s="104"/>
      <c r="I31" s="104" t="s">
        <v>71</v>
      </c>
      <c r="J31" s="104"/>
      <c r="K31" s="104"/>
      <c r="L31" s="104"/>
    </row>
    <row r="32" spans="1:12" x14ac:dyDescent="0.3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x14ac:dyDescent="0.3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x14ac:dyDescent="0.3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 x14ac:dyDescent="0.3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x14ac:dyDescent="0.3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x14ac:dyDescent="0.3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2" x14ac:dyDescent="0.3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x14ac:dyDescent="0.3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x14ac:dyDescent="0.3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x14ac:dyDescent="0.3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x14ac:dyDescent="0.3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x14ac:dyDescent="0.3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x14ac:dyDescent="0.3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12" x14ac:dyDescent="0.3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12" x14ac:dyDescent="0.3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x14ac:dyDescent="0.3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x14ac:dyDescent="0.3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x14ac:dyDescent="0.3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x14ac:dyDescent="0.3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x14ac:dyDescent="0.3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1:12" x14ac:dyDescent="0.3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1:12" x14ac:dyDescent="0.3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x14ac:dyDescent="0.3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x14ac:dyDescent="0.3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2" ht="24.75" customHeight="1" x14ac:dyDescent="0.3">
      <c r="A56" s="103" t="s">
        <v>70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2"/>
      <c r="L56" s="101"/>
    </row>
    <row r="57" spans="1:12" ht="23.4" x14ac:dyDescent="0.3">
      <c r="A57" s="168" t="s">
        <v>69</v>
      </c>
      <c r="B57" s="169"/>
      <c r="C57" s="169"/>
      <c r="D57" s="170"/>
      <c r="E57" s="168" t="s">
        <v>68</v>
      </c>
      <c r="F57" s="170"/>
      <c r="G57" s="145" t="s">
        <v>67</v>
      </c>
      <c r="H57" s="100" t="s">
        <v>66</v>
      </c>
      <c r="I57" s="145" t="s">
        <v>65</v>
      </c>
      <c r="J57" s="145" t="s">
        <v>63</v>
      </c>
      <c r="K57" s="158" t="s">
        <v>64</v>
      </c>
      <c r="L57" s="145" t="s">
        <v>63</v>
      </c>
    </row>
    <row r="58" spans="1:12" s="2" customFormat="1" ht="10.199999999999999" thickBot="1" x14ac:dyDescent="0.25">
      <c r="A58" s="171"/>
      <c r="B58" s="172"/>
      <c r="C58" s="172"/>
      <c r="D58" s="173"/>
      <c r="E58" s="171"/>
      <c r="F58" s="173"/>
      <c r="G58" s="146"/>
      <c r="H58" s="99"/>
      <c r="I58" s="146"/>
      <c r="J58" s="146"/>
      <c r="K58" s="159"/>
      <c r="L58" s="146"/>
    </row>
    <row r="59" spans="1:12" s="2" customFormat="1" ht="9.75" customHeight="1" x14ac:dyDescent="0.2">
      <c r="A59" s="160"/>
      <c r="B59" s="161"/>
      <c r="C59" s="161"/>
      <c r="D59" s="162"/>
      <c r="E59" s="163">
        <f>G59*100</f>
        <v>250</v>
      </c>
      <c r="F59" s="164"/>
      <c r="G59" s="60">
        <v>2.5</v>
      </c>
      <c r="H59" s="60"/>
      <c r="I59" s="60"/>
      <c r="J59" s="58"/>
      <c r="K59" s="59"/>
      <c r="L59" s="58"/>
    </row>
    <row r="60" spans="1:12" s="2" customFormat="1" ht="9.75" customHeight="1" x14ac:dyDescent="0.2">
      <c r="A60" s="174" t="s">
        <v>62</v>
      </c>
      <c r="B60" s="175"/>
      <c r="C60" s="175"/>
      <c r="D60" s="176"/>
      <c r="E60" s="63" t="s">
        <v>61</v>
      </c>
      <c r="F60" s="89"/>
      <c r="G60" s="32">
        <f>H60*G59</f>
        <v>11.100000000000001</v>
      </c>
      <c r="H60" s="26">
        <v>4.4400000000000004</v>
      </c>
      <c r="I60" s="32">
        <v>42</v>
      </c>
      <c r="J60" s="50">
        <f>H60*I60</f>
        <v>186.48000000000002</v>
      </c>
      <c r="K60" s="55"/>
      <c r="L60" s="50">
        <f>G60*I60</f>
        <v>466.20000000000005</v>
      </c>
    </row>
    <row r="61" spans="1:12" s="2" customFormat="1" ht="9.6" x14ac:dyDescent="0.2">
      <c r="A61" s="177" t="s">
        <v>60</v>
      </c>
      <c r="B61" s="178"/>
      <c r="C61" s="178"/>
      <c r="D61" s="53"/>
      <c r="E61" s="179" t="s">
        <v>34</v>
      </c>
      <c r="F61" s="180"/>
      <c r="G61" s="32">
        <f>H61*G59</f>
        <v>24.6</v>
      </c>
      <c r="H61" s="26">
        <v>9.84</v>
      </c>
      <c r="I61" s="32">
        <v>70.900000000000006</v>
      </c>
      <c r="J61" s="50">
        <f>H61*I61</f>
        <v>697.65600000000006</v>
      </c>
      <c r="K61" s="51"/>
      <c r="L61" s="50">
        <f>G61*I61</f>
        <v>1744.1400000000003</v>
      </c>
    </row>
    <row r="62" spans="1:12" s="2" customFormat="1" ht="9.6" x14ac:dyDescent="0.2">
      <c r="A62" s="177"/>
      <c r="B62" s="178"/>
      <c r="C62" s="178"/>
      <c r="D62" s="53"/>
      <c r="E62" s="179" t="s">
        <v>13</v>
      </c>
      <c r="F62" s="180"/>
      <c r="G62" s="32">
        <f>H62*G59</f>
        <v>1.5</v>
      </c>
      <c r="H62" s="26">
        <v>0.6</v>
      </c>
      <c r="I62" s="32">
        <v>72</v>
      </c>
      <c r="J62" s="50">
        <f>H62*I62</f>
        <v>43.199999999999996</v>
      </c>
      <c r="K62" s="51"/>
      <c r="L62" s="50">
        <f>G62*I62</f>
        <v>108</v>
      </c>
    </row>
    <row r="63" spans="1:12" s="2" customFormat="1" ht="9.6" x14ac:dyDescent="0.2">
      <c r="A63" s="177"/>
      <c r="B63" s="178"/>
      <c r="C63" s="178"/>
      <c r="D63" s="53"/>
      <c r="E63" s="179" t="s">
        <v>59</v>
      </c>
      <c r="F63" s="180"/>
      <c r="G63" s="32">
        <f>H63*G59</f>
        <v>0.25</v>
      </c>
      <c r="H63" s="26">
        <v>0.1</v>
      </c>
      <c r="I63" s="32">
        <v>22.8</v>
      </c>
      <c r="J63" s="50">
        <f>H63*I63</f>
        <v>2.2800000000000002</v>
      </c>
      <c r="K63" s="51"/>
      <c r="L63" s="50">
        <f>G63*I63</f>
        <v>5.7</v>
      </c>
    </row>
    <row r="64" spans="1:12" s="2" customFormat="1" ht="9.6" x14ac:dyDescent="0.2">
      <c r="A64" s="177"/>
      <c r="B64" s="178"/>
      <c r="C64" s="178"/>
      <c r="D64" s="53"/>
      <c r="E64" s="181" t="s">
        <v>18</v>
      </c>
      <c r="F64" s="182"/>
      <c r="G64" s="32">
        <f>H64*G59</f>
        <v>2.5</v>
      </c>
      <c r="H64" s="98">
        <v>1</v>
      </c>
      <c r="I64" s="97">
        <v>505</v>
      </c>
      <c r="J64" s="50">
        <f>H64*I64</f>
        <v>505</v>
      </c>
      <c r="K64" s="80"/>
      <c r="L64" s="50">
        <f>G64*I64</f>
        <v>1262.5</v>
      </c>
    </row>
    <row r="65" spans="1:12" s="2" customFormat="1" ht="10.199999999999999" thickBot="1" x14ac:dyDescent="0.25">
      <c r="A65" s="49"/>
      <c r="B65" s="48"/>
      <c r="C65" s="48"/>
      <c r="D65" s="47"/>
      <c r="E65" s="228"/>
      <c r="F65" s="229"/>
      <c r="G65" s="45"/>
      <c r="H65" s="46"/>
      <c r="I65" s="45"/>
      <c r="J65" s="43">
        <f>SUM(J60:J64)</f>
        <v>1434.616</v>
      </c>
      <c r="K65" s="44">
        <f>J65/100</f>
        <v>14.346159999999999</v>
      </c>
      <c r="L65" s="43">
        <f>SUM(L60:L64)</f>
        <v>3586.54</v>
      </c>
    </row>
    <row r="66" spans="1:12" s="2" customFormat="1" ht="9.75" customHeight="1" thickBot="1" x14ac:dyDescent="0.25">
      <c r="A66" s="274"/>
      <c r="B66" s="275"/>
      <c r="C66" s="275"/>
      <c r="D66" s="276"/>
      <c r="E66" s="163">
        <f>G66*100</f>
        <v>260</v>
      </c>
      <c r="F66" s="164"/>
      <c r="G66" s="60">
        <v>2.6</v>
      </c>
      <c r="H66" s="60"/>
      <c r="I66" s="40"/>
      <c r="J66" s="58"/>
      <c r="K66" s="81"/>
      <c r="L66" s="58"/>
    </row>
    <row r="67" spans="1:12" s="2" customFormat="1" ht="9.75" customHeight="1" x14ac:dyDescent="0.2">
      <c r="A67" s="277" t="s">
        <v>58</v>
      </c>
      <c r="B67" s="278"/>
      <c r="C67" s="278"/>
      <c r="D67" s="279"/>
      <c r="E67" s="179" t="s">
        <v>57</v>
      </c>
      <c r="F67" s="180"/>
      <c r="G67" s="32">
        <f>H67*G66</f>
        <v>9.879999999999999</v>
      </c>
      <c r="H67" s="32">
        <v>3.8</v>
      </c>
      <c r="I67" s="35">
        <v>41.67</v>
      </c>
      <c r="J67" s="50">
        <f>SUM(H67*I67)</f>
        <v>158.346</v>
      </c>
      <c r="K67" s="81"/>
      <c r="L67" s="50">
        <f>G67*I67</f>
        <v>411.69959999999998</v>
      </c>
    </row>
    <row r="68" spans="1:12" s="2" customFormat="1" ht="9.6" x14ac:dyDescent="0.2">
      <c r="A68" s="177" t="s">
        <v>56</v>
      </c>
      <c r="B68" s="178"/>
      <c r="C68" s="178"/>
      <c r="D68" s="53"/>
      <c r="E68" s="179" t="s">
        <v>55</v>
      </c>
      <c r="F68" s="180"/>
      <c r="G68" s="32">
        <f>H68*G66</f>
        <v>5.4600000000000009</v>
      </c>
      <c r="H68" s="32">
        <v>2.1</v>
      </c>
      <c r="I68" s="32">
        <v>528</v>
      </c>
      <c r="J68" s="50">
        <f>H68*I68</f>
        <v>1108.8</v>
      </c>
      <c r="K68" s="80"/>
      <c r="L68" s="50">
        <f>G68*I68</f>
        <v>2882.8800000000006</v>
      </c>
    </row>
    <row r="69" spans="1:12" s="2" customFormat="1" ht="9.6" x14ac:dyDescent="0.2">
      <c r="A69" s="177"/>
      <c r="B69" s="178"/>
      <c r="C69" s="178"/>
      <c r="D69" s="53"/>
      <c r="E69" s="179" t="s">
        <v>18</v>
      </c>
      <c r="F69" s="180"/>
      <c r="G69" s="32">
        <f>H69*G66</f>
        <v>3.9000000000000004</v>
      </c>
      <c r="H69" s="32">
        <v>1.5</v>
      </c>
      <c r="I69" s="32">
        <v>505</v>
      </c>
      <c r="J69" s="50">
        <f>H69*I69</f>
        <v>757.5</v>
      </c>
      <c r="K69" s="80"/>
      <c r="L69" s="50">
        <f>G69*I69</f>
        <v>1969.5000000000002</v>
      </c>
    </row>
    <row r="70" spans="1:12" s="2" customFormat="1" ht="10.199999999999999" thickBot="1" x14ac:dyDescent="0.25">
      <c r="A70" s="49"/>
      <c r="B70" s="48"/>
      <c r="C70" s="48"/>
      <c r="D70" s="47"/>
      <c r="E70" s="183"/>
      <c r="F70" s="184"/>
      <c r="G70" s="77"/>
      <c r="H70" s="77"/>
      <c r="I70" s="77"/>
      <c r="J70" s="76">
        <f>SUM(J67:J69)</f>
        <v>2024.646</v>
      </c>
      <c r="K70" s="27">
        <f>J70/100</f>
        <v>20.246459999999999</v>
      </c>
      <c r="L70" s="76">
        <f>SUM(L67:L69)</f>
        <v>5264.0796000000009</v>
      </c>
    </row>
    <row r="71" spans="1:12" s="2" customFormat="1" ht="9.75" customHeight="1" thickBot="1" x14ac:dyDescent="0.25">
      <c r="A71" s="193"/>
      <c r="B71" s="194"/>
      <c r="C71" s="194"/>
      <c r="D71" s="195"/>
      <c r="E71" s="196">
        <f>G71*100</f>
        <v>260</v>
      </c>
      <c r="F71" s="197"/>
      <c r="G71" s="60">
        <v>2.6</v>
      </c>
      <c r="H71" s="60"/>
      <c r="I71" s="40"/>
      <c r="J71" s="39"/>
      <c r="K71" s="59"/>
      <c r="L71" s="39"/>
    </row>
    <row r="72" spans="1:12" s="2" customFormat="1" ht="9.75" customHeight="1" x14ac:dyDescent="0.2">
      <c r="A72" s="198" t="s">
        <v>54</v>
      </c>
      <c r="B72" s="199"/>
      <c r="C72" s="199"/>
      <c r="D72" s="200"/>
      <c r="E72" s="185" t="s">
        <v>53</v>
      </c>
      <c r="F72" s="186"/>
      <c r="G72" s="32">
        <f>H72*G71</f>
        <v>0.26</v>
      </c>
      <c r="H72" s="32">
        <v>0.1</v>
      </c>
      <c r="I72" s="35">
        <v>408</v>
      </c>
      <c r="J72" s="34">
        <f>H72*I72</f>
        <v>40.800000000000004</v>
      </c>
      <c r="K72" s="59"/>
      <c r="L72" s="34">
        <f>G72*I72</f>
        <v>106.08</v>
      </c>
    </row>
    <row r="73" spans="1:12" s="2" customFormat="1" ht="9.6" x14ac:dyDescent="0.2">
      <c r="A73" s="187" t="s">
        <v>52</v>
      </c>
      <c r="B73" s="201"/>
      <c r="C73" s="201"/>
      <c r="D73" s="53"/>
      <c r="E73" s="179" t="s">
        <v>13</v>
      </c>
      <c r="F73" s="180"/>
      <c r="G73" s="32">
        <f>H73*G71</f>
        <v>3.9000000000000004</v>
      </c>
      <c r="H73" s="32">
        <v>1.5</v>
      </c>
      <c r="I73" s="32">
        <v>72</v>
      </c>
      <c r="J73" s="34">
        <f>H73*I73</f>
        <v>108</v>
      </c>
      <c r="K73" s="96"/>
      <c r="L73" s="34">
        <f>G73*I73</f>
        <v>280.8</v>
      </c>
    </row>
    <row r="74" spans="1:12" s="2" customFormat="1" ht="9.6" x14ac:dyDescent="0.2">
      <c r="A74" s="202"/>
      <c r="B74" s="203"/>
      <c r="C74" s="203"/>
      <c r="D74" s="53"/>
      <c r="E74" s="179"/>
      <c r="F74" s="180"/>
      <c r="G74" s="32"/>
      <c r="H74" s="32"/>
      <c r="I74" s="32"/>
      <c r="J74" s="34">
        <f>H74*I74</f>
        <v>0</v>
      </c>
      <c r="K74" s="95"/>
      <c r="L74" s="34">
        <f>G74*I74</f>
        <v>0</v>
      </c>
    </row>
    <row r="75" spans="1:12" s="2" customFormat="1" ht="10.199999999999999" thickBot="1" x14ac:dyDescent="0.25">
      <c r="A75" s="49"/>
      <c r="B75" s="48"/>
      <c r="C75" s="48"/>
      <c r="D75" s="47"/>
      <c r="E75" s="183"/>
      <c r="F75" s="184"/>
      <c r="G75" s="77"/>
      <c r="H75" s="77"/>
      <c r="I75" s="77"/>
      <c r="J75" s="76">
        <f>SUM(J72:J74)</f>
        <v>148.80000000000001</v>
      </c>
      <c r="K75" s="27">
        <f>J75/100</f>
        <v>1.4880000000000002</v>
      </c>
      <c r="L75" s="76">
        <f>SUM(L72:L74)</f>
        <v>386.88</v>
      </c>
    </row>
    <row r="76" spans="1:12" s="2" customFormat="1" ht="9.6" x14ac:dyDescent="0.2">
      <c r="A76" s="262"/>
      <c r="B76" s="263"/>
      <c r="C76" s="263"/>
      <c r="D76" s="264"/>
      <c r="E76" s="265">
        <f>G76*100</f>
        <v>260</v>
      </c>
      <c r="F76" s="266"/>
      <c r="G76" s="14">
        <v>2.6</v>
      </c>
      <c r="H76" s="14"/>
      <c r="I76" s="14"/>
      <c r="J76" s="12"/>
      <c r="K76" s="13"/>
      <c r="L76" s="12"/>
    </row>
    <row r="77" spans="1:12" s="2" customFormat="1" ht="9.75" customHeight="1" x14ac:dyDescent="0.2">
      <c r="A77" s="267" t="s">
        <v>51</v>
      </c>
      <c r="B77" s="268"/>
      <c r="C77" s="268"/>
      <c r="D77" s="269"/>
      <c r="E77" s="270" t="s">
        <v>50</v>
      </c>
      <c r="F77" s="271"/>
      <c r="G77" s="11">
        <f>H77*G76</f>
        <v>260</v>
      </c>
      <c r="H77" s="11">
        <v>100</v>
      </c>
      <c r="I77" s="11">
        <v>8.6999999999999993</v>
      </c>
      <c r="J77" s="9">
        <f>H77*I77</f>
        <v>869.99999999999989</v>
      </c>
      <c r="K77" s="10"/>
      <c r="L77" s="9">
        <f>G77*I77</f>
        <v>2262</v>
      </c>
    </row>
    <row r="78" spans="1:12" s="2" customFormat="1" ht="10.199999999999999" thickBot="1" x14ac:dyDescent="0.25">
      <c r="A78" s="8"/>
      <c r="B78" s="7"/>
      <c r="C78" s="7"/>
      <c r="D78" s="6"/>
      <c r="E78" s="272"/>
      <c r="F78" s="273"/>
      <c r="G78" s="5"/>
      <c r="H78" s="5"/>
      <c r="I78" s="5"/>
      <c r="J78" s="3">
        <f>SUM(J77:J77)</f>
        <v>869.99999999999989</v>
      </c>
      <c r="K78" s="4">
        <f>J78/100</f>
        <v>8.6999999999999993</v>
      </c>
      <c r="L78" s="3">
        <f>SUM(L77:L77)</f>
        <v>2262</v>
      </c>
    </row>
    <row r="79" spans="1:12" s="2" customFormat="1" ht="9.75" customHeight="1" thickBo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5">
        <v>44.79</v>
      </c>
      <c r="L79" s="24"/>
    </row>
    <row r="80" spans="1:12" s="2" customFormat="1" ht="10.199999999999999" thickBot="1" x14ac:dyDescent="0.25">
      <c r="A80" s="282"/>
      <c r="B80" s="283"/>
      <c r="C80" s="283"/>
      <c r="D80" s="284"/>
      <c r="E80" s="196">
        <f>G80*100</f>
        <v>30</v>
      </c>
      <c r="F80" s="197"/>
      <c r="G80" s="40">
        <v>0.3</v>
      </c>
      <c r="H80" s="40"/>
      <c r="I80" s="40"/>
      <c r="J80" s="39"/>
      <c r="K80" s="81"/>
      <c r="L80" s="39"/>
    </row>
    <row r="81" spans="1:12" s="2" customFormat="1" ht="9.6" x14ac:dyDescent="0.2">
      <c r="A81" s="285" t="s">
        <v>49</v>
      </c>
      <c r="B81" s="286"/>
      <c r="C81" s="286"/>
      <c r="D81" s="287"/>
      <c r="E81" s="185" t="s">
        <v>48</v>
      </c>
      <c r="F81" s="186"/>
      <c r="G81" s="35">
        <f>H81*G80</f>
        <v>1.1399999999999999</v>
      </c>
      <c r="H81" s="36">
        <v>3.8</v>
      </c>
      <c r="I81" s="94">
        <v>30</v>
      </c>
      <c r="J81" s="34">
        <f t="shared" ref="J81:J91" si="0">H81*I81</f>
        <v>114</v>
      </c>
      <c r="K81" s="55"/>
      <c r="L81" s="34">
        <f t="shared" ref="L81:L91" si="1">G81*I81</f>
        <v>34.199999999999996</v>
      </c>
    </row>
    <row r="82" spans="1:12" s="2" customFormat="1" ht="9.6" x14ac:dyDescent="0.2">
      <c r="A82" s="187" t="s">
        <v>47</v>
      </c>
      <c r="B82" s="188"/>
      <c r="C82" s="188"/>
      <c r="D82" s="90"/>
      <c r="E82" s="179" t="s">
        <v>46</v>
      </c>
      <c r="F82" s="180"/>
      <c r="G82" s="35">
        <f>H82*G80</f>
        <v>1.26</v>
      </c>
      <c r="H82" s="26">
        <v>4.2</v>
      </c>
      <c r="I82" s="32">
        <v>42</v>
      </c>
      <c r="J82" s="34">
        <f t="shared" si="0"/>
        <v>176.4</v>
      </c>
      <c r="K82" s="55"/>
      <c r="L82" s="34">
        <f t="shared" si="1"/>
        <v>52.92</v>
      </c>
    </row>
    <row r="83" spans="1:12" s="2" customFormat="1" ht="9.6" x14ac:dyDescent="0.2">
      <c r="A83" s="189"/>
      <c r="B83" s="190"/>
      <c r="C83" s="190"/>
      <c r="D83" s="90"/>
      <c r="E83" s="179" t="s">
        <v>45</v>
      </c>
      <c r="F83" s="180"/>
      <c r="G83" s="35">
        <f>H83*G80</f>
        <v>0.3</v>
      </c>
      <c r="H83" s="26">
        <v>1</v>
      </c>
      <c r="I83" s="32">
        <v>65</v>
      </c>
      <c r="J83" s="34">
        <f t="shared" si="0"/>
        <v>65</v>
      </c>
      <c r="K83" s="55"/>
      <c r="L83" s="34">
        <f t="shared" si="1"/>
        <v>19.5</v>
      </c>
    </row>
    <row r="84" spans="1:12" s="2" customFormat="1" ht="9.6" x14ac:dyDescent="0.2">
      <c r="A84" s="189"/>
      <c r="B84" s="190"/>
      <c r="C84" s="190"/>
      <c r="D84" s="90"/>
      <c r="E84" s="179" t="s">
        <v>44</v>
      </c>
      <c r="F84" s="180"/>
      <c r="G84" s="35">
        <f>H84*G80</f>
        <v>0.39</v>
      </c>
      <c r="H84" s="26">
        <v>1.3</v>
      </c>
      <c r="I84" s="32">
        <v>43</v>
      </c>
      <c r="J84" s="34">
        <f t="shared" si="0"/>
        <v>55.9</v>
      </c>
      <c r="K84" s="55"/>
      <c r="L84" s="34">
        <f t="shared" si="1"/>
        <v>16.77</v>
      </c>
    </row>
    <row r="85" spans="1:12" s="2" customFormat="1" ht="9.6" x14ac:dyDescent="0.2">
      <c r="A85" s="189"/>
      <c r="B85" s="190"/>
      <c r="C85" s="190"/>
      <c r="D85" s="90"/>
      <c r="E85" s="179" t="s">
        <v>43</v>
      </c>
      <c r="F85" s="180"/>
      <c r="G85" s="35">
        <f>H85*G80</f>
        <v>0.36</v>
      </c>
      <c r="H85" s="26">
        <v>1.2</v>
      </c>
      <c r="I85" s="32">
        <v>35</v>
      </c>
      <c r="J85" s="34">
        <f t="shared" si="0"/>
        <v>42</v>
      </c>
      <c r="K85" s="55"/>
      <c r="L85" s="34">
        <f t="shared" si="1"/>
        <v>12.6</v>
      </c>
    </row>
    <row r="86" spans="1:12" s="2" customFormat="1" ht="9.6" x14ac:dyDescent="0.2">
      <c r="A86" s="189"/>
      <c r="B86" s="190"/>
      <c r="C86" s="190"/>
      <c r="D86" s="90"/>
      <c r="E86" s="63" t="s">
        <v>42</v>
      </c>
      <c r="F86" s="89"/>
      <c r="G86" s="35">
        <f>H86*G80</f>
        <v>0.15</v>
      </c>
      <c r="H86" s="26">
        <v>0.5</v>
      </c>
      <c r="I86" s="32">
        <v>145.9</v>
      </c>
      <c r="J86" s="34">
        <f t="shared" si="0"/>
        <v>72.95</v>
      </c>
      <c r="K86" s="55"/>
      <c r="L86" s="34">
        <f t="shared" si="1"/>
        <v>21.885000000000002</v>
      </c>
    </row>
    <row r="87" spans="1:12" s="2" customFormat="1" ht="9.6" x14ac:dyDescent="0.2">
      <c r="A87" s="189"/>
      <c r="B87" s="190"/>
      <c r="C87" s="190"/>
      <c r="D87" s="90"/>
      <c r="E87" s="63" t="s">
        <v>31</v>
      </c>
      <c r="F87" s="89"/>
      <c r="G87" s="35">
        <f>H87*G80</f>
        <v>0.03</v>
      </c>
      <c r="H87" s="26">
        <v>0.1</v>
      </c>
      <c r="I87" s="32">
        <v>22.8</v>
      </c>
      <c r="J87" s="34">
        <f t="shared" si="0"/>
        <v>2.2800000000000002</v>
      </c>
      <c r="K87" s="55"/>
      <c r="L87" s="34">
        <f t="shared" si="1"/>
        <v>0.68399999999999994</v>
      </c>
    </row>
    <row r="88" spans="1:12" s="2" customFormat="1" ht="9.6" x14ac:dyDescent="0.2">
      <c r="A88" s="189"/>
      <c r="B88" s="190"/>
      <c r="C88" s="190"/>
      <c r="D88" s="90"/>
      <c r="E88" s="63" t="s">
        <v>41</v>
      </c>
      <c r="F88" s="89"/>
      <c r="G88" s="35">
        <f>H88*G80</f>
        <v>0.3</v>
      </c>
      <c r="H88" s="26">
        <v>1</v>
      </c>
      <c r="I88" s="32">
        <v>296</v>
      </c>
      <c r="J88" s="34">
        <f t="shared" si="0"/>
        <v>296</v>
      </c>
      <c r="K88" s="55"/>
      <c r="L88" s="34">
        <f t="shared" si="1"/>
        <v>88.8</v>
      </c>
    </row>
    <row r="89" spans="1:12" s="2" customFormat="1" ht="9.6" x14ac:dyDescent="0.2">
      <c r="A89" s="189"/>
      <c r="B89" s="190"/>
      <c r="C89" s="190"/>
      <c r="D89" s="90"/>
      <c r="E89" s="179" t="s">
        <v>40</v>
      </c>
      <c r="F89" s="180"/>
      <c r="G89" s="35">
        <f>H89*G80</f>
        <v>0.96</v>
      </c>
      <c r="H89" s="26">
        <v>3.2</v>
      </c>
      <c r="I89" s="32">
        <v>227</v>
      </c>
      <c r="J89" s="34">
        <f t="shared" si="0"/>
        <v>726.40000000000009</v>
      </c>
      <c r="K89" s="55"/>
      <c r="L89" s="34">
        <f t="shared" si="1"/>
        <v>217.92</v>
      </c>
    </row>
    <row r="90" spans="1:12" s="2" customFormat="1" ht="9.6" x14ac:dyDescent="0.2">
      <c r="A90" s="189"/>
      <c r="B90" s="190"/>
      <c r="C90" s="190"/>
      <c r="D90" s="90"/>
      <c r="E90" s="93" t="s">
        <v>39</v>
      </c>
      <c r="F90" s="93"/>
      <c r="G90" s="15">
        <f>H90*G80</f>
        <v>0.03</v>
      </c>
      <c r="H90" s="92">
        <v>0.1</v>
      </c>
      <c r="I90" s="11">
        <v>340</v>
      </c>
      <c r="J90" s="9">
        <f t="shared" si="0"/>
        <v>34</v>
      </c>
      <c r="K90" s="91"/>
      <c r="L90" s="20">
        <f t="shared" si="1"/>
        <v>10.199999999999999</v>
      </c>
    </row>
    <row r="91" spans="1:12" s="2" customFormat="1" ht="9.6" x14ac:dyDescent="0.2">
      <c r="A91" s="189"/>
      <c r="B91" s="190"/>
      <c r="C91" s="190"/>
      <c r="D91" s="90"/>
      <c r="E91" s="63" t="s">
        <v>38</v>
      </c>
      <c r="F91" s="89"/>
      <c r="G91" s="35">
        <f>H91*G80</f>
        <v>4.0500000000000001E-2</v>
      </c>
      <c r="H91" s="26">
        <v>0.13500000000000001</v>
      </c>
      <c r="I91" s="32">
        <v>280</v>
      </c>
      <c r="J91" s="34">
        <f t="shared" si="0"/>
        <v>37.800000000000004</v>
      </c>
      <c r="K91" s="88"/>
      <c r="L91" s="34">
        <f t="shared" si="1"/>
        <v>11.34</v>
      </c>
    </row>
    <row r="92" spans="1:12" s="2" customFormat="1" ht="10.199999999999999" thickBot="1" x14ac:dyDescent="0.25">
      <c r="A92" s="191"/>
      <c r="B92" s="192"/>
      <c r="C92" s="192"/>
      <c r="D92" s="87"/>
      <c r="E92" s="280"/>
      <c r="F92" s="281"/>
      <c r="G92" s="86"/>
      <c r="H92" s="86"/>
      <c r="I92" s="86"/>
      <c r="J92" s="76">
        <f>SUM(J81:J91)</f>
        <v>1622.73</v>
      </c>
      <c r="K92" s="44">
        <f>J92/100</f>
        <v>16.2273</v>
      </c>
      <c r="L92" s="76">
        <f>SUM(L81:L91)</f>
        <v>486.81899999999996</v>
      </c>
    </row>
    <row r="93" spans="1:12" s="2" customFormat="1" ht="10.199999999999999" thickBot="1" x14ac:dyDescent="0.25">
      <c r="A93" s="85"/>
      <c r="B93" s="85"/>
      <c r="C93" s="85"/>
      <c r="D93" s="84"/>
      <c r="E93" s="163">
        <f>G93*100</f>
        <v>260</v>
      </c>
      <c r="F93" s="164"/>
      <c r="G93" s="40">
        <v>2.6</v>
      </c>
      <c r="H93" s="60"/>
      <c r="I93" s="40"/>
      <c r="J93" s="39"/>
      <c r="K93" s="83"/>
      <c r="L93" s="39"/>
    </row>
    <row r="94" spans="1:12" s="2" customFormat="1" ht="9.6" x14ac:dyDescent="0.2">
      <c r="A94" s="204" t="s">
        <v>37</v>
      </c>
      <c r="B94" s="204"/>
      <c r="C94" s="204"/>
      <c r="D94" s="205"/>
      <c r="E94" s="208" t="s">
        <v>36</v>
      </c>
      <c r="F94" s="209"/>
      <c r="G94" s="35">
        <f>H94*G93</f>
        <v>20.591999999999999</v>
      </c>
      <c r="H94" s="35">
        <v>7.92</v>
      </c>
      <c r="I94" s="35">
        <v>463</v>
      </c>
      <c r="J94" s="34">
        <f t="shared" ref="J94:J99" si="2">H94*I94</f>
        <v>3666.96</v>
      </c>
      <c r="K94" s="210">
        <f>J100/100</f>
        <v>39.988928000000008</v>
      </c>
      <c r="L94" s="34">
        <f t="shared" ref="L94:L99" si="3">G94*I94</f>
        <v>9534.0959999999995</v>
      </c>
    </row>
    <row r="95" spans="1:12" s="2" customFormat="1" ht="9.6" x14ac:dyDescent="0.2">
      <c r="A95" s="206"/>
      <c r="B95" s="206"/>
      <c r="C95" s="206"/>
      <c r="D95" s="207"/>
      <c r="E95" s="179" t="s">
        <v>1</v>
      </c>
      <c r="F95" s="180"/>
      <c r="G95" s="35">
        <f>H95*G93</f>
        <v>3.7439999999999998</v>
      </c>
      <c r="H95" s="35">
        <v>1.44</v>
      </c>
      <c r="I95" s="35">
        <v>41.67</v>
      </c>
      <c r="J95" s="50">
        <f t="shared" si="2"/>
        <v>60.004800000000003</v>
      </c>
      <c r="K95" s="211"/>
      <c r="L95" s="34">
        <f t="shared" si="3"/>
        <v>156.01248000000001</v>
      </c>
    </row>
    <row r="96" spans="1:12" s="2" customFormat="1" ht="9.6" x14ac:dyDescent="0.2">
      <c r="A96" s="213" t="s">
        <v>35</v>
      </c>
      <c r="B96" s="214"/>
      <c r="C96" s="214"/>
      <c r="D96" s="215"/>
      <c r="E96" s="179" t="s">
        <v>34</v>
      </c>
      <c r="F96" s="180"/>
      <c r="G96" s="35">
        <f>H96*G93</f>
        <v>5.4080000000000004</v>
      </c>
      <c r="H96" s="35">
        <v>2.08</v>
      </c>
      <c r="I96" s="35">
        <v>70.900000000000006</v>
      </c>
      <c r="J96" s="50">
        <f t="shared" si="2"/>
        <v>147.47200000000001</v>
      </c>
      <c r="K96" s="211"/>
      <c r="L96" s="34">
        <f t="shared" si="3"/>
        <v>383.42720000000008</v>
      </c>
    </row>
    <row r="97" spans="1:12" s="2" customFormat="1" ht="9.6" x14ac:dyDescent="0.2">
      <c r="A97" s="216"/>
      <c r="B97" s="217"/>
      <c r="C97" s="217"/>
      <c r="D97" s="218"/>
      <c r="E97" s="179" t="s">
        <v>33</v>
      </c>
      <c r="F97" s="180"/>
      <c r="G97" s="35">
        <f>H97*G93</f>
        <v>2.08</v>
      </c>
      <c r="H97" s="35">
        <v>0.8</v>
      </c>
      <c r="I97" s="35">
        <v>36</v>
      </c>
      <c r="J97" s="50">
        <f t="shared" si="2"/>
        <v>28.8</v>
      </c>
      <c r="K97" s="211"/>
      <c r="L97" s="34">
        <f t="shared" si="3"/>
        <v>74.88</v>
      </c>
    </row>
    <row r="98" spans="1:12" s="2" customFormat="1" ht="9.75" customHeight="1" x14ac:dyDescent="0.2">
      <c r="A98" s="216"/>
      <c r="B98" s="217"/>
      <c r="C98" s="217"/>
      <c r="D98" s="218"/>
      <c r="E98" s="179" t="s">
        <v>32</v>
      </c>
      <c r="F98" s="180"/>
      <c r="G98" s="35">
        <f>H98*G93</f>
        <v>1.6640000000000001</v>
      </c>
      <c r="H98" s="35">
        <v>0.64</v>
      </c>
      <c r="I98" s="35">
        <v>145.9</v>
      </c>
      <c r="J98" s="50">
        <f t="shared" si="2"/>
        <v>93.376000000000005</v>
      </c>
      <c r="K98" s="211"/>
      <c r="L98" s="34">
        <f t="shared" si="3"/>
        <v>242.77760000000004</v>
      </c>
    </row>
    <row r="99" spans="1:12" s="2" customFormat="1" ht="9.6" x14ac:dyDescent="0.2">
      <c r="A99" s="219"/>
      <c r="B99" s="220"/>
      <c r="C99" s="220"/>
      <c r="D99" s="221"/>
      <c r="E99" s="179" t="s">
        <v>31</v>
      </c>
      <c r="F99" s="180"/>
      <c r="G99" s="35">
        <f>H99*G93</f>
        <v>0.26</v>
      </c>
      <c r="H99" s="35">
        <v>0.1</v>
      </c>
      <c r="I99" s="35">
        <v>22.8</v>
      </c>
      <c r="J99" s="50">
        <f t="shared" si="2"/>
        <v>2.2800000000000002</v>
      </c>
      <c r="K99" s="211"/>
      <c r="L99" s="34">
        <f t="shared" si="3"/>
        <v>5.9280000000000008</v>
      </c>
    </row>
    <row r="100" spans="1:12" s="2" customFormat="1" ht="9.75" customHeight="1" thickBot="1" x14ac:dyDescent="0.25">
      <c r="A100" s="49"/>
      <c r="B100" s="48"/>
      <c r="C100" s="48"/>
      <c r="D100" s="47"/>
      <c r="E100" s="183"/>
      <c r="F100" s="184"/>
      <c r="G100" s="35">
        <f>H100*G93</f>
        <v>0</v>
      </c>
      <c r="H100" s="77"/>
      <c r="I100" s="77"/>
      <c r="J100" s="76">
        <f>SUM(J94:J99)</f>
        <v>3998.892800000001</v>
      </c>
      <c r="K100" s="212"/>
      <c r="L100" s="76">
        <f>SUM(L94:L99)</f>
        <v>10397.121279999998</v>
      </c>
    </row>
    <row r="101" spans="1:12" s="2" customFormat="1" ht="10.199999999999999" thickBot="1" x14ac:dyDescent="0.25">
      <c r="A101" s="160"/>
      <c r="B101" s="161"/>
      <c r="C101" s="161"/>
      <c r="D101" s="162"/>
      <c r="E101" s="163">
        <f>G101*100</f>
        <v>150</v>
      </c>
      <c r="F101" s="164"/>
      <c r="G101" s="40">
        <v>1.5</v>
      </c>
      <c r="H101" s="40"/>
      <c r="I101" s="40"/>
      <c r="J101" s="39"/>
      <c r="K101" s="81"/>
      <c r="L101" s="82"/>
    </row>
    <row r="102" spans="1:12" s="2" customFormat="1" ht="9.6" x14ac:dyDescent="0.2">
      <c r="A102" s="198" t="s">
        <v>30</v>
      </c>
      <c r="B102" s="199"/>
      <c r="C102" s="199"/>
      <c r="D102" s="200"/>
      <c r="E102" s="208" t="s">
        <v>29</v>
      </c>
      <c r="F102" s="209"/>
      <c r="G102" s="35">
        <f>H102*G101</f>
        <v>9.09</v>
      </c>
      <c r="H102" s="35">
        <v>6.06</v>
      </c>
      <c r="I102" s="35">
        <v>85.5</v>
      </c>
      <c r="J102" s="34">
        <f>H102*I102</f>
        <v>518.13</v>
      </c>
      <c r="K102" s="81"/>
      <c r="L102" s="75">
        <f>G102*I102</f>
        <v>777.19499999999994</v>
      </c>
    </row>
    <row r="103" spans="1:12" s="2" customFormat="1" ht="9.6" x14ac:dyDescent="0.2">
      <c r="A103" s="187" t="s">
        <v>28</v>
      </c>
      <c r="B103" s="201"/>
      <c r="C103" s="201"/>
      <c r="D103" s="53"/>
      <c r="E103" s="179" t="s">
        <v>27</v>
      </c>
      <c r="F103" s="180"/>
      <c r="G103" s="35">
        <f>H103*G101</f>
        <v>0.15000000000000002</v>
      </c>
      <c r="H103" s="32">
        <v>0.1</v>
      </c>
      <c r="I103" s="32">
        <v>22.8</v>
      </c>
      <c r="J103" s="34">
        <f>H103*I103</f>
        <v>2.2800000000000002</v>
      </c>
      <c r="K103" s="80"/>
      <c r="L103" s="75">
        <f>G103*I103</f>
        <v>3.4200000000000008</v>
      </c>
    </row>
    <row r="104" spans="1:12" s="2" customFormat="1" ht="9.6" x14ac:dyDescent="0.2">
      <c r="A104" s="177"/>
      <c r="B104" s="178"/>
      <c r="C104" s="178"/>
      <c r="D104" s="53"/>
      <c r="E104" s="179" t="s">
        <v>26</v>
      </c>
      <c r="F104" s="180"/>
      <c r="G104" s="35">
        <f>H104*G101</f>
        <v>0.78750000000000009</v>
      </c>
      <c r="H104" s="32">
        <v>0.52500000000000002</v>
      </c>
      <c r="I104" s="32">
        <v>505</v>
      </c>
      <c r="J104" s="34">
        <f>H104*I104</f>
        <v>265.125</v>
      </c>
      <c r="K104" s="80"/>
      <c r="L104" s="75">
        <f>G104*I104</f>
        <v>397.68750000000006</v>
      </c>
    </row>
    <row r="105" spans="1:12" s="2" customFormat="1" ht="10.199999999999999" thickBot="1" x14ac:dyDescent="0.25">
      <c r="A105" s="79"/>
      <c r="B105" s="78"/>
      <c r="C105" s="78"/>
      <c r="D105" s="53"/>
      <c r="E105" s="228"/>
      <c r="F105" s="229"/>
      <c r="G105" s="77"/>
      <c r="H105" s="77"/>
      <c r="I105" s="77"/>
      <c r="J105" s="76">
        <f>J102+J103+J104</f>
        <v>785.53499999999997</v>
      </c>
      <c r="K105" s="44">
        <f>J105/100</f>
        <v>7.8553499999999996</v>
      </c>
      <c r="L105" s="75">
        <f>SUM(L102:L104)</f>
        <v>1178.3025</v>
      </c>
    </row>
    <row r="106" spans="1:12" s="2" customFormat="1" ht="10.199999999999999" thickBot="1" x14ac:dyDescent="0.25">
      <c r="A106" s="74"/>
      <c r="B106" s="74"/>
      <c r="C106" s="74"/>
      <c r="D106" s="73"/>
      <c r="E106" s="196">
        <f>G106*100</f>
        <v>220.00000000000003</v>
      </c>
      <c r="F106" s="224"/>
      <c r="G106" s="71">
        <v>2.2000000000000002</v>
      </c>
      <c r="H106" s="72"/>
      <c r="I106" s="71"/>
      <c r="J106" s="70"/>
      <c r="K106" s="69"/>
      <c r="L106" s="68"/>
    </row>
    <row r="107" spans="1:12" s="2" customFormat="1" ht="9.6" x14ac:dyDescent="0.2">
      <c r="A107" s="230" t="s">
        <v>25</v>
      </c>
      <c r="B107" s="231"/>
      <c r="C107" s="231"/>
      <c r="D107" s="67"/>
      <c r="E107" s="222" t="s">
        <v>24</v>
      </c>
      <c r="F107" s="223"/>
      <c r="G107" s="66">
        <f>H107*G106</f>
        <v>9.9</v>
      </c>
      <c r="H107" s="66">
        <v>4.5</v>
      </c>
      <c r="I107" s="66"/>
      <c r="J107" s="65">
        <f t="shared" ref="J107:J115" si="4">H107*I107</f>
        <v>0</v>
      </c>
      <c r="K107" s="288">
        <f>J116/100</f>
        <v>2.9977999999999998</v>
      </c>
      <c r="L107" s="65">
        <f>J107*K107</f>
        <v>0</v>
      </c>
    </row>
    <row r="108" spans="1:12" s="2" customFormat="1" ht="9.6" x14ac:dyDescent="0.2">
      <c r="A108" s="232"/>
      <c r="B108" s="233"/>
      <c r="C108" s="233"/>
      <c r="D108" s="64"/>
      <c r="E108" s="291" t="s">
        <v>18</v>
      </c>
      <c r="F108" s="292"/>
      <c r="G108" s="32">
        <f>H108*G106</f>
        <v>0.49500000000000005</v>
      </c>
      <c r="H108" s="32">
        <v>0.22500000000000001</v>
      </c>
      <c r="I108" s="32">
        <v>505</v>
      </c>
      <c r="J108" s="50">
        <f t="shared" si="4"/>
        <v>113.625</v>
      </c>
      <c r="K108" s="289"/>
      <c r="L108" s="50">
        <f t="shared" ref="L108:L115" si="5">G108*I108</f>
        <v>249.97500000000002</v>
      </c>
    </row>
    <row r="109" spans="1:12" s="2" customFormat="1" ht="9.6" x14ac:dyDescent="0.2">
      <c r="A109" s="293" t="s">
        <v>23</v>
      </c>
      <c r="B109" s="217"/>
      <c r="C109" s="217"/>
      <c r="D109" s="218"/>
      <c r="E109" s="291" t="s">
        <v>22</v>
      </c>
      <c r="F109" s="292"/>
      <c r="G109" s="32">
        <f>H109*G106</f>
        <v>0.49500000000000005</v>
      </c>
      <c r="H109" s="32">
        <v>0.22500000000000001</v>
      </c>
      <c r="I109" s="32">
        <v>36</v>
      </c>
      <c r="J109" s="50">
        <f t="shared" si="4"/>
        <v>8.1</v>
      </c>
      <c r="K109" s="289"/>
      <c r="L109" s="50">
        <f t="shared" si="5"/>
        <v>17.82</v>
      </c>
    </row>
    <row r="110" spans="1:12" s="2" customFormat="1" ht="9.6" x14ac:dyDescent="0.2">
      <c r="A110" s="293"/>
      <c r="B110" s="217"/>
      <c r="C110" s="217"/>
      <c r="D110" s="218"/>
      <c r="E110" s="291" t="s">
        <v>21</v>
      </c>
      <c r="F110" s="292"/>
      <c r="G110" s="32">
        <f>H110*G106</f>
        <v>0.83600000000000008</v>
      </c>
      <c r="H110" s="32">
        <v>0.38</v>
      </c>
      <c r="I110" s="32">
        <v>43</v>
      </c>
      <c r="J110" s="50">
        <f t="shared" si="4"/>
        <v>16.34</v>
      </c>
      <c r="K110" s="289"/>
      <c r="L110" s="50">
        <f t="shared" si="5"/>
        <v>35.948</v>
      </c>
    </row>
    <row r="111" spans="1:12" s="2" customFormat="1" ht="9.6" x14ac:dyDescent="0.2">
      <c r="A111" s="293"/>
      <c r="B111" s="217"/>
      <c r="C111" s="217"/>
      <c r="D111" s="218"/>
      <c r="E111" s="291" t="s">
        <v>20</v>
      </c>
      <c r="F111" s="292"/>
      <c r="G111" s="32">
        <f>H111*G106</f>
        <v>0.26400000000000001</v>
      </c>
      <c r="H111" s="32">
        <v>0.12</v>
      </c>
      <c r="I111" s="32">
        <v>35</v>
      </c>
      <c r="J111" s="50">
        <f t="shared" si="4"/>
        <v>4.2</v>
      </c>
      <c r="K111" s="289"/>
      <c r="L111" s="50">
        <f t="shared" si="5"/>
        <v>9.24</v>
      </c>
    </row>
    <row r="112" spans="1:12" s="2" customFormat="1" ht="9.6" x14ac:dyDescent="0.2">
      <c r="A112" s="293"/>
      <c r="B112" s="217"/>
      <c r="C112" s="217"/>
      <c r="D112" s="218"/>
      <c r="E112" s="291" t="s">
        <v>19</v>
      </c>
      <c r="F112" s="292"/>
      <c r="G112" s="32">
        <f>H112*G106</f>
        <v>1.6500000000000001</v>
      </c>
      <c r="H112" s="32">
        <v>0.75</v>
      </c>
      <c r="I112" s="32">
        <v>153.19999999999999</v>
      </c>
      <c r="J112" s="50">
        <f t="shared" si="4"/>
        <v>114.89999999999999</v>
      </c>
      <c r="K112" s="289"/>
      <c r="L112" s="50">
        <f t="shared" si="5"/>
        <v>252.78</v>
      </c>
    </row>
    <row r="113" spans="1:12" s="2" customFormat="1" ht="9.6" x14ac:dyDescent="0.2">
      <c r="A113" s="293"/>
      <c r="B113" s="217"/>
      <c r="C113" s="217"/>
      <c r="D113" s="218"/>
      <c r="E113" s="63" t="s">
        <v>18</v>
      </c>
      <c r="F113" s="62"/>
      <c r="G113" s="32">
        <f>H113*G106</f>
        <v>0.16500000000000001</v>
      </c>
      <c r="H113" s="32">
        <v>7.4999999999999997E-2</v>
      </c>
      <c r="I113" s="32">
        <v>505</v>
      </c>
      <c r="J113" s="50">
        <f t="shared" si="4"/>
        <v>37.875</v>
      </c>
      <c r="K113" s="289"/>
      <c r="L113" s="50">
        <f t="shared" si="5"/>
        <v>83.325000000000003</v>
      </c>
    </row>
    <row r="114" spans="1:12" s="2" customFormat="1" ht="9.6" x14ac:dyDescent="0.2">
      <c r="A114" s="293"/>
      <c r="B114" s="217"/>
      <c r="C114" s="217"/>
      <c r="D114" s="218"/>
      <c r="E114" s="179" t="s">
        <v>17</v>
      </c>
      <c r="F114" s="297"/>
      <c r="G114" s="32">
        <f>H114*G106</f>
        <v>0.11000000000000001</v>
      </c>
      <c r="H114" s="32">
        <v>0.05</v>
      </c>
      <c r="I114" s="32">
        <v>22.8</v>
      </c>
      <c r="J114" s="50">
        <f t="shared" si="4"/>
        <v>1.1400000000000001</v>
      </c>
      <c r="K114" s="289"/>
      <c r="L114" s="50">
        <f t="shared" si="5"/>
        <v>2.5080000000000005</v>
      </c>
    </row>
    <row r="115" spans="1:12" s="2" customFormat="1" ht="9.6" x14ac:dyDescent="0.2">
      <c r="A115" s="293"/>
      <c r="B115" s="217"/>
      <c r="C115" s="217"/>
      <c r="D115" s="218"/>
      <c r="E115" s="298" t="s">
        <v>13</v>
      </c>
      <c r="F115" s="299"/>
      <c r="G115" s="32">
        <f>H115*G106</f>
        <v>0.11000000000000001</v>
      </c>
      <c r="H115" s="32">
        <v>0.05</v>
      </c>
      <c r="I115" s="32">
        <v>72</v>
      </c>
      <c r="J115" s="50">
        <f t="shared" si="4"/>
        <v>3.6</v>
      </c>
      <c r="K115" s="289"/>
      <c r="L115" s="50">
        <f t="shared" si="5"/>
        <v>7.9200000000000008</v>
      </c>
    </row>
    <row r="116" spans="1:12" s="2" customFormat="1" ht="10.199999999999999" thickBot="1" x14ac:dyDescent="0.25">
      <c r="A116" s="294"/>
      <c r="B116" s="295"/>
      <c r="C116" s="295"/>
      <c r="D116" s="296"/>
      <c r="E116" s="183"/>
      <c r="F116" s="300"/>
      <c r="G116" s="45"/>
      <c r="H116" s="45"/>
      <c r="I116" s="45"/>
      <c r="J116" s="61">
        <f>SUM(J107:J115)</f>
        <v>299.77999999999997</v>
      </c>
      <c r="K116" s="290"/>
      <c r="L116" s="61">
        <f>SUM(L107:L115)</f>
        <v>659.51600000000008</v>
      </c>
    </row>
    <row r="117" spans="1:12" s="2" customFormat="1" ht="9.6" x14ac:dyDescent="0.2">
      <c r="A117" s="160"/>
      <c r="B117" s="161"/>
      <c r="C117" s="161"/>
      <c r="D117" s="162"/>
      <c r="E117" s="163">
        <f>G117*100</f>
        <v>190</v>
      </c>
      <c r="F117" s="164"/>
      <c r="G117" s="60">
        <v>1.9</v>
      </c>
      <c r="H117" s="60"/>
      <c r="I117" s="60"/>
      <c r="J117" s="58"/>
      <c r="K117" s="59"/>
      <c r="L117" s="58"/>
    </row>
    <row r="118" spans="1:12" s="2" customFormat="1" ht="9.6" x14ac:dyDescent="0.2">
      <c r="A118" s="174" t="s">
        <v>16</v>
      </c>
      <c r="B118" s="175"/>
      <c r="C118" s="175"/>
      <c r="D118" s="176"/>
      <c r="E118" s="225" t="s">
        <v>15</v>
      </c>
      <c r="F118" s="226"/>
      <c r="G118" s="32">
        <f>H118*G117</f>
        <v>3.04</v>
      </c>
      <c r="H118" s="57">
        <v>1.6</v>
      </c>
      <c r="I118" s="56">
        <v>140</v>
      </c>
      <c r="J118" s="50">
        <f>H118*I118</f>
        <v>224</v>
      </c>
      <c r="K118" s="55"/>
      <c r="L118" s="50">
        <f>G118*I118</f>
        <v>425.6</v>
      </c>
    </row>
    <row r="119" spans="1:12" s="2" customFormat="1" ht="9.75" customHeight="1" x14ac:dyDescent="0.2">
      <c r="A119" s="177" t="s">
        <v>14</v>
      </c>
      <c r="B119" s="178"/>
      <c r="C119" s="178"/>
      <c r="D119" s="53"/>
      <c r="E119" s="227" t="s">
        <v>13</v>
      </c>
      <c r="F119" s="227"/>
      <c r="G119" s="32">
        <f>H119*G117</f>
        <v>4.5599999999999996</v>
      </c>
      <c r="H119" s="52">
        <v>2.4</v>
      </c>
      <c r="I119" s="54">
        <v>72</v>
      </c>
      <c r="J119" s="50">
        <f>H119*I119</f>
        <v>172.79999999999998</v>
      </c>
      <c r="K119" s="51"/>
      <c r="L119" s="50">
        <f>G119*I119</f>
        <v>328.32</v>
      </c>
    </row>
    <row r="120" spans="1:12" s="2" customFormat="1" ht="9.6" x14ac:dyDescent="0.2">
      <c r="A120" s="177"/>
      <c r="B120" s="178"/>
      <c r="C120" s="178"/>
      <c r="D120" s="53"/>
      <c r="E120" s="227" t="s">
        <v>12</v>
      </c>
      <c r="F120" s="227"/>
      <c r="G120" s="32">
        <f>H120*G117</f>
        <v>38</v>
      </c>
      <c r="H120" s="52">
        <v>20</v>
      </c>
      <c r="I120" s="32"/>
      <c r="J120" s="50">
        <f>H120*I120</f>
        <v>0</v>
      </c>
      <c r="K120" s="51"/>
      <c r="L120" s="50">
        <f>G120*I120</f>
        <v>0</v>
      </c>
    </row>
    <row r="121" spans="1:12" s="2" customFormat="1" ht="9.75" customHeight="1" thickBot="1" x14ac:dyDescent="0.25">
      <c r="A121" s="49"/>
      <c r="B121" s="48"/>
      <c r="C121" s="48"/>
      <c r="D121" s="47"/>
      <c r="E121" s="228"/>
      <c r="F121" s="229"/>
      <c r="G121" s="45"/>
      <c r="H121" s="46"/>
      <c r="I121" s="45"/>
      <c r="J121" s="43">
        <f>SUM(J118:J120)</f>
        <v>396.79999999999995</v>
      </c>
      <c r="K121" s="44">
        <f>J121/100</f>
        <v>3.9679999999999995</v>
      </c>
      <c r="L121" s="43">
        <f>SUM(L118:L120)</f>
        <v>753.92000000000007</v>
      </c>
    </row>
    <row r="122" spans="1:12" s="2" customFormat="1" ht="10.199999999999999" thickBot="1" x14ac:dyDescent="0.25">
      <c r="A122" s="234"/>
      <c r="B122" s="235"/>
      <c r="C122" s="236"/>
      <c r="D122" s="42"/>
      <c r="E122" s="237">
        <f>G122*100</f>
        <v>260</v>
      </c>
      <c r="F122" s="238"/>
      <c r="G122" s="40">
        <v>2.6</v>
      </c>
      <c r="H122" s="41"/>
      <c r="I122" s="40"/>
      <c r="J122" s="39"/>
      <c r="K122" s="33"/>
      <c r="L122" s="38"/>
    </row>
    <row r="123" spans="1:12" s="2" customFormat="1" ht="9.6" x14ac:dyDescent="0.2">
      <c r="A123" s="239" t="s">
        <v>11</v>
      </c>
      <c r="B123" s="240"/>
      <c r="C123" s="241"/>
      <c r="D123" s="37"/>
      <c r="E123" s="242" t="s">
        <v>1</v>
      </c>
      <c r="F123" s="243"/>
      <c r="G123" s="36">
        <f>H123*G122</f>
        <v>19.759999999999998</v>
      </c>
      <c r="H123" s="36">
        <v>7.6</v>
      </c>
      <c r="I123" s="35">
        <v>41.67</v>
      </c>
      <c r="J123" s="34">
        <f>H123*I123</f>
        <v>316.69200000000001</v>
      </c>
      <c r="K123" s="33"/>
      <c r="L123" s="32"/>
    </row>
    <row r="124" spans="1:12" s="2" customFormat="1" ht="10.199999999999999" thickBot="1" x14ac:dyDescent="0.25">
      <c r="A124" s="244" t="s">
        <v>7</v>
      </c>
      <c r="B124" s="245"/>
      <c r="C124" s="246"/>
      <c r="D124" s="29"/>
      <c r="E124" s="31"/>
      <c r="F124" s="30"/>
      <c r="G124" s="29"/>
      <c r="H124" s="29"/>
      <c r="I124" s="29"/>
      <c r="J124" s="28">
        <f>SUM(J123)</f>
        <v>316.69200000000001</v>
      </c>
      <c r="K124" s="27">
        <f>J123/100</f>
        <v>3.1669200000000002</v>
      </c>
      <c r="L124" s="26">
        <f>G123*I123</f>
        <v>823.39919999999995</v>
      </c>
    </row>
    <row r="125" spans="1:12" s="2" customFormat="1" ht="10.199999999999999" thickBot="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5">
        <v>74.22</v>
      </c>
      <c r="L125" s="24"/>
    </row>
    <row r="126" spans="1:12" s="2" customFormat="1" ht="10.199999999999999" thickBot="1" x14ac:dyDescent="0.25">
      <c r="A126" s="247" t="s">
        <v>10</v>
      </c>
      <c r="B126" s="248"/>
      <c r="C126" s="248"/>
      <c r="D126" s="249"/>
      <c r="E126" s="250">
        <f>G126*100</f>
        <v>70</v>
      </c>
      <c r="F126" s="251"/>
      <c r="G126" s="21">
        <v>0.7</v>
      </c>
      <c r="H126" s="21"/>
      <c r="I126" s="23"/>
      <c r="J126" s="22"/>
      <c r="K126" s="19"/>
      <c r="L126" s="21"/>
    </row>
    <row r="127" spans="1:12" s="2" customFormat="1" ht="9.6" x14ac:dyDescent="0.2">
      <c r="A127" s="252" t="s">
        <v>9</v>
      </c>
      <c r="B127" s="253"/>
      <c r="C127" s="253"/>
      <c r="D127" s="254"/>
      <c r="E127" s="255" t="s">
        <v>8</v>
      </c>
      <c r="F127" s="256"/>
      <c r="G127" s="18">
        <f>H127*G126</f>
        <v>14</v>
      </c>
      <c r="H127" s="18">
        <v>20</v>
      </c>
      <c r="I127" s="15">
        <v>69.95</v>
      </c>
      <c r="J127" s="20">
        <f>H127*I127</f>
        <v>1399</v>
      </c>
      <c r="K127" s="19"/>
      <c r="L127" s="18"/>
    </row>
    <row r="128" spans="1:12" s="2" customFormat="1" ht="10.199999999999999" thickBot="1" x14ac:dyDescent="0.25">
      <c r="A128" s="257" t="s">
        <v>7</v>
      </c>
      <c r="B128" s="258"/>
      <c r="C128" s="258"/>
      <c r="D128" s="259"/>
      <c r="E128" s="260"/>
      <c r="F128" s="261"/>
      <c r="G128" s="17"/>
      <c r="H128" s="17"/>
      <c r="I128" s="17"/>
      <c r="J128" s="16">
        <f>SUM(J127)</f>
        <v>1399</v>
      </c>
      <c r="K128" s="4">
        <f>J128/100</f>
        <v>13.99</v>
      </c>
      <c r="L128" s="15">
        <f>G127*I127</f>
        <v>979.30000000000007</v>
      </c>
    </row>
    <row r="129" spans="1:12" s="2" customFormat="1" ht="9.6" x14ac:dyDescent="0.2">
      <c r="A129" s="262"/>
      <c r="B129" s="263"/>
      <c r="C129" s="263"/>
      <c r="D129" s="264"/>
      <c r="E129" s="265">
        <f>G129*100</f>
        <v>254.99999999999997</v>
      </c>
      <c r="F129" s="266"/>
      <c r="G129" s="14">
        <v>2.5499999999999998</v>
      </c>
      <c r="H129" s="14"/>
      <c r="I129" s="14"/>
      <c r="J129" s="12"/>
      <c r="K129" s="13"/>
      <c r="L129" s="12"/>
    </row>
    <row r="130" spans="1:12" s="2" customFormat="1" ht="9.75" customHeight="1" x14ac:dyDescent="0.2">
      <c r="A130" s="267" t="s">
        <v>6</v>
      </c>
      <c r="B130" s="268"/>
      <c r="C130" s="268"/>
      <c r="D130" s="269"/>
      <c r="E130" s="270" t="s">
        <v>4</v>
      </c>
      <c r="F130" s="271"/>
      <c r="G130" s="11">
        <f>H130*G129</f>
        <v>254.99999999999997</v>
      </c>
      <c r="H130" s="11">
        <v>100</v>
      </c>
      <c r="I130" s="11">
        <v>13.6</v>
      </c>
      <c r="J130" s="9">
        <f>H130*I130</f>
        <v>1360</v>
      </c>
      <c r="K130" s="10"/>
      <c r="L130" s="9">
        <f>G130*I130</f>
        <v>3467.9999999999995</v>
      </c>
    </row>
    <row r="131" spans="1:12" s="2" customFormat="1" ht="9.75" customHeight="1" thickBot="1" x14ac:dyDescent="0.25">
      <c r="A131" s="8"/>
      <c r="B131" s="7"/>
      <c r="C131" s="7"/>
      <c r="D131" s="6"/>
      <c r="E131" s="272"/>
      <c r="F131" s="273"/>
      <c r="G131" s="5"/>
      <c r="H131" s="5"/>
      <c r="I131" s="5"/>
      <c r="J131" s="3">
        <f>SUM(J130:J130)</f>
        <v>1360</v>
      </c>
      <c r="K131" s="4">
        <f>J131/100</f>
        <v>13.6</v>
      </c>
      <c r="L131" s="3">
        <f>SUM(L130:L130)</f>
        <v>3467.9999999999995</v>
      </c>
    </row>
    <row r="132" spans="1:12" s="2" customFormat="1" ht="9.6" x14ac:dyDescent="0.2">
      <c r="A132" s="262"/>
      <c r="B132" s="263"/>
      <c r="C132" s="263"/>
      <c r="D132" s="264"/>
      <c r="E132" s="265">
        <f>G132*100</f>
        <v>254.99999999999997</v>
      </c>
      <c r="F132" s="266"/>
      <c r="G132" s="14">
        <v>2.5499999999999998</v>
      </c>
      <c r="H132" s="14"/>
      <c r="I132" s="14"/>
      <c r="J132" s="12"/>
      <c r="K132" s="13"/>
      <c r="L132" s="12"/>
    </row>
    <row r="133" spans="1:12" s="2" customFormat="1" ht="9.6" x14ac:dyDescent="0.2">
      <c r="A133" s="267" t="s">
        <v>5</v>
      </c>
      <c r="B133" s="268"/>
      <c r="C133" s="268"/>
      <c r="D133" s="269"/>
      <c r="E133" s="270" t="s">
        <v>4</v>
      </c>
      <c r="F133" s="271"/>
      <c r="G133" s="11">
        <f>H133*G132</f>
        <v>254.99999999999997</v>
      </c>
      <c r="H133" s="11">
        <v>100</v>
      </c>
      <c r="I133" s="11">
        <v>25.6</v>
      </c>
      <c r="J133" s="9">
        <f>H133*I133</f>
        <v>2560</v>
      </c>
      <c r="K133" s="10"/>
      <c r="L133" s="9">
        <f>G133*I133</f>
        <v>6528</v>
      </c>
    </row>
    <row r="134" spans="1:12" s="2" customFormat="1" ht="10.199999999999999" thickBot="1" x14ac:dyDescent="0.25">
      <c r="A134" s="8"/>
      <c r="B134" s="7"/>
      <c r="C134" s="7"/>
      <c r="D134" s="6"/>
      <c r="E134" s="272"/>
      <c r="F134" s="273"/>
      <c r="G134" s="5"/>
      <c r="H134" s="5"/>
      <c r="I134" s="5"/>
      <c r="J134" s="3">
        <f>SUM(J133:J133)</f>
        <v>2560</v>
      </c>
      <c r="K134" s="4">
        <f>J134/100</f>
        <v>25.6</v>
      </c>
      <c r="L134" s="3">
        <f>SUM(L133:L133)</f>
        <v>6528</v>
      </c>
    </row>
    <row r="135" spans="1:12" s="2" customFormat="1" ht="9.6" x14ac:dyDescent="0.2">
      <c r="A135" s="262"/>
      <c r="B135" s="263"/>
      <c r="C135" s="263"/>
      <c r="D135" s="264"/>
      <c r="E135" s="265">
        <f>G135*100</f>
        <v>254.99999999999997</v>
      </c>
      <c r="F135" s="266"/>
      <c r="G135" s="14">
        <v>2.5499999999999998</v>
      </c>
      <c r="H135" s="14"/>
      <c r="I135" s="14"/>
      <c r="J135" s="12"/>
      <c r="K135" s="13"/>
      <c r="L135" s="12"/>
    </row>
    <row r="136" spans="1:12" s="2" customFormat="1" ht="11.25" customHeight="1" x14ac:dyDescent="0.2">
      <c r="A136" s="267" t="s">
        <v>3</v>
      </c>
      <c r="B136" s="268"/>
      <c r="C136" s="268"/>
      <c r="D136" s="269"/>
      <c r="E136" s="270" t="s">
        <v>2</v>
      </c>
      <c r="F136" s="271"/>
      <c r="G136" s="11">
        <f>H136*G135</f>
        <v>254.99999999999997</v>
      </c>
      <c r="H136" s="11">
        <v>100</v>
      </c>
      <c r="I136" s="11">
        <v>58.5</v>
      </c>
      <c r="J136" s="9">
        <f>H136*I136</f>
        <v>5850</v>
      </c>
      <c r="K136" s="10"/>
      <c r="L136" s="9">
        <f>G136*I136</f>
        <v>14917.499999999998</v>
      </c>
    </row>
    <row r="137" spans="1:12" s="2" customFormat="1" ht="10.199999999999999" thickBot="1" x14ac:dyDescent="0.25">
      <c r="A137" s="8"/>
      <c r="B137" s="7"/>
      <c r="C137" s="7"/>
      <c r="D137" s="6"/>
      <c r="E137" s="272"/>
      <c r="F137" s="273"/>
      <c r="G137" s="5"/>
      <c r="H137" s="5"/>
      <c r="I137" s="5"/>
      <c r="J137" s="3">
        <f>SUM(J136:J136)</f>
        <v>5850</v>
      </c>
      <c r="K137" s="4">
        <f>J137/100</f>
        <v>58.5</v>
      </c>
      <c r="L137" s="3">
        <f>SUM(L136:L136)</f>
        <v>14917.499999999998</v>
      </c>
    </row>
    <row r="138" spans="1:12" s="2" customForma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2" customFormat="1" ht="9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</sheetData>
  <mergeCells count="135">
    <mergeCell ref="A81:D81"/>
    <mergeCell ref="K107:K116"/>
    <mergeCell ref="E108:F108"/>
    <mergeCell ref="A109:D116"/>
    <mergeCell ref="E109:F109"/>
    <mergeCell ref="E110:F110"/>
    <mergeCell ref="E111:F111"/>
    <mergeCell ref="E112:F112"/>
    <mergeCell ref="E114:F114"/>
    <mergeCell ref="E115:F115"/>
    <mergeCell ref="E116:F116"/>
    <mergeCell ref="E137:F137"/>
    <mergeCell ref="A133:D133"/>
    <mergeCell ref="E133:F133"/>
    <mergeCell ref="E134:F134"/>
    <mergeCell ref="A135:D135"/>
    <mergeCell ref="E135:F135"/>
    <mergeCell ref="A136:D136"/>
    <mergeCell ref="E136:F136"/>
    <mergeCell ref="E65:F65"/>
    <mergeCell ref="A66:D66"/>
    <mergeCell ref="E66:F66"/>
    <mergeCell ref="A67:D67"/>
    <mergeCell ref="E67:F67"/>
    <mergeCell ref="A68:C69"/>
    <mergeCell ref="E68:F68"/>
    <mergeCell ref="E69:F69"/>
    <mergeCell ref="E92:F92"/>
    <mergeCell ref="A76:D76"/>
    <mergeCell ref="E76:F76"/>
    <mergeCell ref="A77:D77"/>
    <mergeCell ref="E77:F77"/>
    <mergeCell ref="E78:F78"/>
    <mergeCell ref="A80:D80"/>
    <mergeCell ref="E80:F80"/>
    <mergeCell ref="A128:D128"/>
    <mergeCell ref="E128:F128"/>
    <mergeCell ref="A129:D129"/>
    <mergeCell ref="E129:F129"/>
    <mergeCell ref="A130:D130"/>
    <mergeCell ref="E130:F130"/>
    <mergeCell ref="E131:F131"/>
    <mergeCell ref="A132:D132"/>
    <mergeCell ref="E132:F132"/>
    <mergeCell ref="E121:F121"/>
    <mergeCell ref="A122:C122"/>
    <mergeCell ref="E122:F122"/>
    <mergeCell ref="A123:C123"/>
    <mergeCell ref="E123:F123"/>
    <mergeCell ref="A124:C124"/>
    <mergeCell ref="A126:D126"/>
    <mergeCell ref="E126:F126"/>
    <mergeCell ref="A127:D127"/>
    <mergeCell ref="E127:F127"/>
    <mergeCell ref="A118:D118"/>
    <mergeCell ref="E118:F118"/>
    <mergeCell ref="A119:C120"/>
    <mergeCell ref="E119:F119"/>
    <mergeCell ref="E120:F120"/>
    <mergeCell ref="A103:C104"/>
    <mergeCell ref="E103:F103"/>
    <mergeCell ref="E104:F104"/>
    <mergeCell ref="E105:F105"/>
    <mergeCell ref="A107:C108"/>
    <mergeCell ref="E93:F93"/>
    <mergeCell ref="A94:D95"/>
    <mergeCell ref="E94:F94"/>
    <mergeCell ref="A117:D117"/>
    <mergeCell ref="E117:F117"/>
    <mergeCell ref="K94:K100"/>
    <mergeCell ref="E95:F95"/>
    <mergeCell ref="A96:D99"/>
    <mergeCell ref="E96:F96"/>
    <mergeCell ref="E97:F97"/>
    <mergeCell ref="E107:F107"/>
    <mergeCell ref="A101:D101"/>
    <mergeCell ref="E101:F101"/>
    <mergeCell ref="A102:D102"/>
    <mergeCell ref="E102:F102"/>
    <mergeCell ref="E106:F106"/>
    <mergeCell ref="A61:C64"/>
    <mergeCell ref="E61:F61"/>
    <mergeCell ref="E62:F62"/>
    <mergeCell ref="E63:F63"/>
    <mergeCell ref="E64:F64"/>
    <mergeCell ref="E99:F99"/>
    <mergeCell ref="E100:F100"/>
    <mergeCell ref="E81:F81"/>
    <mergeCell ref="A82:C92"/>
    <mergeCell ref="E82:F82"/>
    <mergeCell ref="E83:F83"/>
    <mergeCell ref="E84:F84"/>
    <mergeCell ref="E85:F85"/>
    <mergeCell ref="E89:F89"/>
    <mergeCell ref="E98:F98"/>
    <mergeCell ref="E75:F75"/>
    <mergeCell ref="E70:F70"/>
    <mergeCell ref="A71:D71"/>
    <mergeCell ref="E71:F71"/>
    <mergeCell ref="A72:D72"/>
    <mergeCell ref="E72:F72"/>
    <mergeCell ref="A73:C74"/>
    <mergeCell ref="E73:F73"/>
    <mergeCell ref="E74:F74"/>
    <mergeCell ref="A59:D59"/>
    <mergeCell ref="E59:F59"/>
    <mergeCell ref="C27:H27"/>
    <mergeCell ref="C28:H28"/>
    <mergeCell ref="C29:H29"/>
    <mergeCell ref="C30:H30"/>
    <mergeCell ref="A57:D58"/>
    <mergeCell ref="E57:F58"/>
    <mergeCell ref="A60:D60"/>
    <mergeCell ref="G57:G58"/>
    <mergeCell ref="C25:H25"/>
    <mergeCell ref="K26:L26"/>
    <mergeCell ref="C16:H16"/>
    <mergeCell ref="C17:H17"/>
    <mergeCell ref="I18:L18"/>
    <mergeCell ref="C19:H19"/>
    <mergeCell ref="C20:H20"/>
    <mergeCell ref="K57:K58"/>
    <mergeCell ref="L57:L58"/>
    <mergeCell ref="I57:I58"/>
    <mergeCell ref="J57:J58"/>
    <mergeCell ref="C22:H22"/>
    <mergeCell ref="C23:H23"/>
    <mergeCell ref="C24:H24"/>
    <mergeCell ref="C10:H10"/>
    <mergeCell ref="I11:L11"/>
    <mergeCell ref="C12:H12"/>
    <mergeCell ref="C13:H13"/>
    <mergeCell ref="C14:H14"/>
    <mergeCell ref="C21:H21"/>
    <mergeCell ref="C15:H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2021-05-24T10:42:37Z</dcterms:modified>
</cp:coreProperties>
</file>