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41" i="1" l="1"/>
  <c r="K141" i="1"/>
  <c r="K140" i="1"/>
  <c r="H140" i="1"/>
  <c r="M140" i="1" s="1"/>
  <c r="K139" i="1"/>
  <c r="K142" i="1" s="1"/>
  <c r="L142" i="1" s="1"/>
  <c r="H139" i="1"/>
  <c r="M139" i="1" s="1"/>
  <c r="M142" i="1" s="1"/>
  <c r="F138" i="1"/>
  <c r="M137" i="1"/>
  <c r="K137" i="1"/>
  <c r="L137" i="1" s="1"/>
  <c r="K136" i="1"/>
  <c r="H136" i="1"/>
  <c r="F135" i="1"/>
  <c r="I134" i="1"/>
  <c r="K133" i="1"/>
  <c r="H133" i="1"/>
  <c r="M133" i="1" s="1"/>
  <c r="K132" i="1"/>
  <c r="H132" i="1"/>
  <c r="M132" i="1" s="1"/>
  <c r="M131" i="1"/>
  <c r="K131" i="1"/>
  <c r="H131" i="1"/>
  <c r="K130" i="1"/>
  <c r="H130" i="1"/>
  <c r="M130" i="1" s="1"/>
  <c r="K129" i="1"/>
  <c r="H129" i="1"/>
  <c r="M129" i="1" s="1"/>
  <c r="K128" i="1"/>
  <c r="H128" i="1"/>
  <c r="M128" i="1" s="1"/>
  <c r="K127" i="1"/>
  <c r="K134" i="1" s="1"/>
  <c r="L134" i="1" s="1"/>
  <c r="H127" i="1"/>
  <c r="M127" i="1" s="1"/>
  <c r="F126" i="1"/>
  <c r="I125" i="1"/>
  <c r="K124" i="1"/>
  <c r="H124" i="1"/>
  <c r="M124" i="1" s="1"/>
  <c r="M123" i="1"/>
  <c r="K123" i="1"/>
  <c r="H123" i="1"/>
  <c r="K122" i="1"/>
  <c r="H122" i="1"/>
  <c r="M122" i="1" s="1"/>
  <c r="M121" i="1"/>
  <c r="K121" i="1"/>
  <c r="H121" i="1"/>
  <c r="M120" i="1"/>
  <c r="K120" i="1"/>
  <c r="H120" i="1"/>
  <c r="K119" i="1"/>
  <c r="H119" i="1"/>
  <c r="M119" i="1" s="1"/>
  <c r="M118" i="1"/>
  <c r="K118" i="1"/>
  <c r="K125" i="1" s="1"/>
  <c r="L125" i="1" s="1"/>
  <c r="H118" i="1"/>
  <c r="F117" i="1"/>
  <c r="K115" i="1"/>
  <c r="H115" i="1"/>
  <c r="M115" i="1" s="1"/>
  <c r="M114" i="1"/>
  <c r="K114" i="1"/>
  <c r="H114" i="1"/>
  <c r="K113" i="1"/>
  <c r="H113" i="1"/>
  <c r="M113" i="1" s="1"/>
  <c r="K112" i="1"/>
  <c r="H112" i="1"/>
  <c r="M112" i="1" s="1"/>
  <c r="K111" i="1"/>
  <c r="H111" i="1"/>
  <c r="M111" i="1" s="1"/>
  <c r="K110" i="1"/>
  <c r="K116" i="1" s="1"/>
  <c r="L116" i="1" s="1"/>
  <c r="H110" i="1"/>
  <c r="M110" i="1" s="1"/>
  <c r="F109" i="1"/>
  <c r="M107" i="1"/>
  <c r="K107" i="1"/>
  <c r="K106" i="1"/>
  <c r="L107" i="1" s="1"/>
  <c r="H106" i="1"/>
  <c r="F105" i="1"/>
  <c r="K103" i="1"/>
  <c r="H103" i="1"/>
  <c r="M103" i="1" s="1"/>
  <c r="K102" i="1"/>
  <c r="H102" i="1"/>
  <c r="M102" i="1" s="1"/>
  <c r="M104" i="1" s="1"/>
  <c r="M101" i="1"/>
  <c r="K101" i="1"/>
  <c r="K104" i="1" s="1"/>
  <c r="L104" i="1" s="1"/>
  <c r="H101" i="1"/>
  <c r="F100" i="1"/>
  <c r="K98" i="1"/>
  <c r="H98" i="1"/>
  <c r="M98" i="1" s="1"/>
  <c r="M97" i="1"/>
  <c r="K97" i="1"/>
  <c r="H97" i="1"/>
  <c r="K96" i="1"/>
  <c r="H96" i="1"/>
  <c r="M96" i="1" s="1"/>
  <c r="K95" i="1"/>
  <c r="H95" i="1"/>
  <c r="M95" i="1" s="1"/>
  <c r="K94" i="1"/>
  <c r="H94" i="1"/>
  <c r="M94" i="1" s="1"/>
  <c r="K93" i="1"/>
  <c r="K99" i="1" s="1"/>
  <c r="L93" i="1" s="1"/>
  <c r="H93" i="1"/>
  <c r="M93" i="1" s="1"/>
  <c r="F92" i="1"/>
  <c r="K90" i="1"/>
  <c r="H90" i="1"/>
  <c r="M90" i="1" s="1"/>
  <c r="M89" i="1"/>
  <c r="K89" i="1"/>
  <c r="H89" i="1"/>
  <c r="M88" i="1"/>
  <c r="K88" i="1"/>
  <c r="H88" i="1"/>
  <c r="K87" i="1"/>
  <c r="H87" i="1"/>
  <c r="M87" i="1" s="1"/>
  <c r="M86" i="1"/>
  <c r="K86" i="1"/>
  <c r="H86" i="1"/>
  <c r="K85" i="1"/>
  <c r="H85" i="1"/>
  <c r="M85" i="1" s="1"/>
  <c r="K84" i="1"/>
  <c r="H84" i="1"/>
  <c r="M84" i="1" s="1"/>
  <c r="K83" i="1"/>
  <c r="H83" i="1"/>
  <c r="M83" i="1" s="1"/>
  <c r="K82" i="1"/>
  <c r="K91" i="1" s="1"/>
  <c r="L91" i="1" s="1"/>
  <c r="H82" i="1"/>
  <c r="M82" i="1" s="1"/>
  <c r="M91" i="1" s="1"/>
  <c r="F81" i="1"/>
  <c r="K79" i="1"/>
  <c r="M78" i="1"/>
  <c r="K78" i="1"/>
  <c r="L79" i="1" s="1"/>
  <c r="M79" i="1" s="1"/>
  <c r="H78" i="1"/>
  <c r="F77" i="1"/>
  <c r="M75" i="1"/>
  <c r="K75" i="1"/>
  <c r="H75" i="1"/>
  <c r="K74" i="1"/>
  <c r="H74" i="1"/>
  <c r="M74" i="1" s="1"/>
  <c r="M73" i="1"/>
  <c r="M76" i="1" s="1"/>
  <c r="K73" i="1"/>
  <c r="K76" i="1" s="1"/>
  <c r="L76" i="1" s="1"/>
  <c r="H73" i="1"/>
  <c r="F72" i="1"/>
  <c r="M70" i="1"/>
  <c r="K70" i="1"/>
  <c r="H70" i="1"/>
  <c r="M69" i="1"/>
  <c r="K69" i="1"/>
  <c r="H69" i="1"/>
  <c r="K68" i="1"/>
  <c r="H68" i="1"/>
  <c r="M68" i="1" s="1"/>
  <c r="M67" i="1"/>
  <c r="K67" i="1"/>
  <c r="H67" i="1"/>
  <c r="K66" i="1"/>
  <c r="H66" i="1"/>
  <c r="M66" i="1" s="1"/>
  <c r="K65" i="1"/>
  <c r="H65" i="1"/>
  <c r="M65" i="1" s="1"/>
  <c r="K64" i="1"/>
  <c r="H64" i="1"/>
  <c r="M64" i="1" s="1"/>
  <c r="K63" i="1"/>
  <c r="H63" i="1"/>
  <c r="M63" i="1" s="1"/>
  <c r="M62" i="1"/>
  <c r="K62" i="1"/>
  <c r="K71" i="1" s="1"/>
  <c r="L71" i="1" s="1"/>
  <c r="H62" i="1"/>
  <c r="M61" i="1"/>
  <c r="K61" i="1"/>
  <c r="H61" i="1"/>
  <c r="F60" i="1"/>
  <c r="K58" i="1"/>
  <c r="H58" i="1"/>
  <c r="M58" i="1" s="1"/>
  <c r="K57" i="1"/>
  <c r="H57" i="1"/>
  <c r="M57" i="1" s="1"/>
  <c r="M56" i="1"/>
  <c r="K56" i="1"/>
  <c r="K59" i="1" s="1"/>
  <c r="L59" i="1" s="1"/>
  <c r="H56" i="1"/>
  <c r="M55" i="1"/>
  <c r="K55" i="1"/>
  <c r="H55" i="1"/>
  <c r="K54" i="1"/>
  <c r="H54" i="1"/>
  <c r="M54" i="1" s="1"/>
  <c r="M53" i="1"/>
  <c r="K53" i="1"/>
  <c r="H53" i="1"/>
  <c r="K52" i="1"/>
  <c r="H52" i="1"/>
  <c r="M52" i="1" s="1"/>
  <c r="F51" i="1"/>
  <c r="M24" i="1"/>
  <c r="K24" i="1"/>
  <c r="M17" i="1"/>
  <c r="K17" i="1"/>
  <c r="M116" i="1" l="1"/>
  <c r="M71" i="1"/>
  <c r="M134" i="1"/>
  <c r="M125" i="1"/>
  <c r="M59" i="1"/>
  <c r="M99" i="1"/>
</calcChain>
</file>

<file path=xl/sharedStrings.xml><?xml version="1.0" encoding="utf-8"?>
<sst xmlns="http://schemas.openxmlformats.org/spreadsheetml/2006/main" count="157" uniqueCount="112">
  <si>
    <t>«УТВЕРЖДАЮ»</t>
  </si>
  <si>
    <t>Директор МБОУ КСОШ № 3</t>
  </si>
  <si>
    <t>__________Н.Я. Шумак</t>
  </si>
  <si>
    <t>Меню на  21 апреля 2021 года</t>
  </si>
  <si>
    <t>№</t>
  </si>
  <si>
    <t>Наименование блюда</t>
  </si>
  <si>
    <t>Выход</t>
  </si>
  <si>
    <t>Цена</t>
  </si>
  <si>
    <t>З А В Т Р А К : с 9.15-10.30</t>
  </si>
  <si>
    <t>с 8 до 11 лет</t>
  </si>
  <si>
    <t>11 лет</t>
  </si>
  <si>
    <t>Котлеты куриные</t>
  </si>
  <si>
    <t>1/75</t>
  </si>
  <si>
    <t>1/50</t>
  </si>
  <si>
    <t>Капуста тушеная</t>
  </si>
  <si>
    <t>1/150</t>
  </si>
  <si>
    <t>Какао с молоком</t>
  </si>
  <si>
    <t>1/200</t>
  </si>
  <si>
    <t>Хлеб пшеничный йод.</t>
  </si>
  <si>
    <t>1/38</t>
  </si>
  <si>
    <t>ИТОГО</t>
  </si>
  <si>
    <t>О Б Е Д : с 11.00-12.45</t>
  </si>
  <si>
    <t xml:space="preserve">                     льготники</t>
  </si>
  <si>
    <t>Суп гороховый с говядиной</t>
  </si>
  <si>
    <t>1/265</t>
  </si>
  <si>
    <t>Жаркое по домашнему</t>
  </si>
  <si>
    <t>50/150</t>
  </si>
  <si>
    <t>Компот из сухофруктов</t>
  </si>
  <si>
    <t>Хлеб пшеничный йодир.</t>
  </si>
  <si>
    <t>1/76</t>
  </si>
  <si>
    <t>Д О П О Л Н И ТЕ Л Ь Н О :</t>
  </si>
  <si>
    <t>Салат Мимоза</t>
  </si>
  <si>
    <t>1/100</t>
  </si>
  <si>
    <t>Блинчики со сгущ.молоком</t>
  </si>
  <si>
    <t>160/30</t>
  </si>
  <si>
    <t>Блинчики с маслом</t>
  </si>
  <si>
    <t>160/15</t>
  </si>
  <si>
    <t>Сок</t>
  </si>
  <si>
    <t>Чай с сахаром</t>
  </si>
  <si>
    <t>200/15</t>
  </si>
  <si>
    <t>Калькулятор</t>
  </si>
  <si>
    <t>А.Н.Куликова</t>
  </si>
  <si>
    <t>План-меню на 21 мая 2021г</t>
  </si>
  <si>
    <t>Продукты</t>
  </si>
  <si>
    <t>норма гр.</t>
  </si>
  <si>
    <t>Кол-во прод-в 100 ч</t>
  </si>
  <si>
    <t>цена</t>
  </si>
  <si>
    <t>сумма</t>
  </si>
  <si>
    <t>итого</t>
  </si>
  <si>
    <t>Котлета из курицы № 54-5м2020г</t>
  </si>
  <si>
    <t>филе куриное</t>
  </si>
  <si>
    <t>хлеб</t>
  </si>
  <si>
    <t>молоко цельное</t>
  </si>
  <si>
    <t>сухари</t>
  </si>
  <si>
    <t>масло растит.</t>
  </si>
  <si>
    <t>вода</t>
  </si>
  <si>
    <t>соль</t>
  </si>
  <si>
    <t>п/ф=95г</t>
  </si>
  <si>
    <t>Капуста тушеная 1/150</t>
  </si>
  <si>
    <t>капуста свежая</t>
  </si>
  <si>
    <t>Рецептурный сборник 2004 г.   № 534</t>
  </si>
  <si>
    <t>морковь</t>
  </si>
  <si>
    <t>лук репчатый</t>
  </si>
  <si>
    <t>томатная паста</t>
  </si>
  <si>
    <t>сахар</t>
  </si>
  <si>
    <t>лавровый лист</t>
  </si>
  <si>
    <t>лимонка</t>
  </si>
  <si>
    <t>мука</t>
  </si>
  <si>
    <t>соль йодированная</t>
  </si>
  <si>
    <t>Какао с молоком 1/200</t>
  </si>
  <si>
    <t>Какао</t>
  </si>
  <si>
    <t>Рецептурный сборник 2004 г.  № 693</t>
  </si>
  <si>
    <t>Молоко цельное</t>
  </si>
  <si>
    <t>Сахар</t>
  </si>
  <si>
    <t>Хлеб йодированный</t>
  </si>
  <si>
    <t>Рецептурный сборник 2004 г.   № 707</t>
  </si>
  <si>
    <t>суп гороховый с  говядиной 1/265</t>
  </si>
  <si>
    <t>картофель п/ф-50</t>
  </si>
  <si>
    <t>Рецептурный сборник 2004 г.   № 139</t>
  </si>
  <si>
    <t>горох</t>
  </si>
  <si>
    <t>говядина</t>
  </si>
  <si>
    <t>Лук репчатый</t>
  </si>
  <si>
    <t>Морковь</t>
  </si>
  <si>
    <t>масло сливоч.</t>
  </si>
  <si>
    <t>приправа универсал.</t>
  </si>
  <si>
    <t>укроп св.</t>
  </si>
  <si>
    <t>Жаркое по-домашнему 50/150</t>
  </si>
  <si>
    <t>говядина  п/ф-78</t>
  </si>
  <si>
    <t>Рецептурный сборник 2004г №436</t>
  </si>
  <si>
    <t>картофель  п/ф-120г</t>
  </si>
  <si>
    <t>томат паста</t>
  </si>
  <si>
    <t>соль йодир.</t>
  </si>
  <si>
    <t>Компот из с/ф 1/200</t>
  </si>
  <si>
    <t>с/ф</t>
  </si>
  <si>
    <t>сайра в/м-30</t>
  </si>
  <si>
    <t>морковь-20</t>
  </si>
  <si>
    <t>рис-(отварной -16г)</t>
  </si>
  <si>
    <t>доп. Рецепт</t>
  </si>
  <si>
    <t>яйцо-12</t>
  </si>
  <si>
    <t>майонез-22</t>
  </si>
  <si>
    <t>зелень св.</t>
  </si>
  <si>
    <t>Блинчики с молоком сгущ.  160/30</t>
  </si>
  <si>
    <t>молоко цел.</t>
  </si>
  <si>
    <t>Рецептурный сборник 1983 г.  №1082/1083</t>
  </si>
  <si>
    <t>яйцо</t>
  </si>
  <si>
    <t>молоко сгущю</t>
  </si>
  <si>
    <t>Блинчики с маслом 160/15</t>
  </si>
  <si>
    <t xml:space="preserve"> </t>
  </si>
  <si>
    <t>СОК</t>
  </si>
  <si>
    <t>чай с сахаром 1/200</t>
  </si>
  <si>
    <t>чай</t>
  </si>
  <si>
    <t>Рецептурный сборник 2004 г.  № 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</si>
</sst>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Arial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6"/>
      <color rgb="FF000000"/>
      <name val="Arial Unicode MS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9"/>
      <color rgb="FF000000"/>
      <name val="Clarendon Condensed"/>
      <charset val="1"/>
    </font>
    <font>
      <b/>
      <i/>
      <sz val="6"/>
      <color rgb="FF000000"/>
      <name val="Arial"/>
      <family val="2"/>
      <charset val="204"/>
    </font>
    <font>
      <b/>
      <sz val="7"/>
      <color rgb="FFFF0000"/>
      <name val="Arial"/>
      <family val="2"/>
      <charset val="204"/>
    </font>
    <font>
      <i/>
      <sz val="7"/>
      <color rgb="FFFF0000"/>
      <name val="Arial"/>
      <family val="2"/>
      <charset val="204"/>
    </font>
    <font>
      <b/>
      <i/>
      <sz val="7"/>
      <color rgb="FFFF0000"/>
      <name val="Arial"/>
      <family val="2"/>
      <charset val="204"/>
    </font>
    <font>
      <sz val="7"/>
      <color rgb="FFFF0000"/>
      <name val="Calibri"/>
      <family val="2"/>
      <charset val="204"/>
      <scheme val="minor"/>
    </font>
    <font>
      <sz val="7"/>
      <color theme="1"/>
      <name val="Calibri"/>
      <family val="2"/>
      <scheme val="minor"/>
    </font>
    <font>
      <b/>
      <sz val="7"/>
      <name val="Arial"/>
      <family val="2"/>
      <charset val="204"/>
    </font>
    <font>
      <i/>
      <sz val="7"/>
      <name val="Arial"/>
      <family val="2"/>
      <charset val="204"/>
    </font>
    <font>
      <b/>
      <i/>
      <sz val="7"/>
      <name val="Arial"/>
      <family val="2"/>
      <charset val="204"/>
    </font>
    <font>
      <b/>
      <i/>
      <sz val="7"/>
      <color theme="1"/>
      <name val="Arial"/>
      <family val="2"/>
      <charset val="204"/>
    </font>
    <font>
      <sz val="7"/>
      <name val="Arial"/>
      <family val="2"/>
      <charset val="204"/>
    </font>
    <font>
      <sz val="7"/>
      <color rgb="FFFF0000"/>
      <name val="Arial"/>
      <family val="2"/>
      <charset val="204"/>
    </font>
    <font>
      <b/>
      <i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7"/>
      <color rgb="FF000000"/>
      <name val="Arial"/>
      <family val="2"/>
      <charset val="204"/>
    </font>
    <font>
      <b/>
      <i/>
      <sz val="7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Calibri"/>
      <family val="2"/>
      <charset val="204"/>
    </font>
    <font>
      <sz val="7"/>
      <color theme="1"/>
      <name val="Arial"/>
      <family val="2"/>
      <charset val="204"/>
    </font>
    <font>
      <sz val="7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6">
    <xf numFmtId="0" fontId="0" fillId="0" borderId="0" xfId="0"/>
    <xf numFmtId="0" fontId="2" fillId="0" borderId="0" xfId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13" fillId="0" borderId="1" xfId="1" applyNumberFormat="1" applyFont="1" applyFill="1" applyBorder="1" applyAlignment="1" applyProtection="1">
      <alignment horizontal="center"/>
    </xf>
    <xf numFmtId="0" fontId="13" fillId="0" borderId="2" xfId="1" applyNumberFormat="1" applyFont="1" applyFill="1" applyBorder="1" applyAlignment="1" applyProtection="1">
      <alignment horizontal="center" wrapText="1"/>
    </xf>
    <xf numFmtId="0" fontId="13" fillId="0" borderId="3" xfId="1" applyNumberFormat="1" applyFont="1" applyFill="1" applyBorder="1" applyAlignment="1" applyProtection="1">
      <alignment horizontal="center" wrapText="1"/>
    </xf>
    <xf numFmtId="0" fontId="13" fillId="0" borderId="4" xfId="1" applyNumberFormat="1" applyFont="1" applyFill="1" applyBorder="1" applyAlignment="1" applyProtection="1">
      <alignment horizontal="center" wrapText="1"/>
    </xf>
    <xf numFmtId="0" fontId="13" fillId="0" borderId="3" xfId="1" applyNumberFormat="1" applyFont="1" applyFill="1" applyBorder="1" applyAlignment="1" applyProtection="1">
      <alignment horizontal="center" wrapText="1"/>
    </xf>
    <xf numFmtId="0" fontId="13" fillId="0" borderId="4" xfId="1" applyNumberFormat="1" applyFont="1" applyFill="1" applyBorder="1" applyAlignment="1" applyProtection="1">
      <alignment horizontal="center" wrapText="1"/>
    </xf>
    <xf numFmtId="49" fontId="7" fillId="0" borderId="2" xfId="1" applyNumberFormat="1" applyFont="1" applyFill="1" applyBorder="1" applyAlignment="1" applyProtection="1">
      <alignment horizontal="center"/>
    </xf>
    <xf numFmtId="0" fontId="12" fillId="0" borderId="4" xfId="1" applyNumberFormat="1" applyFont="1" applyFill="1" applyBorder="1" applyAlignment="1" applyProtection="1">
      <alignment horizontal="center"/>
    </xf>
    <xf numFmtId="0" fontId="10" fillId="0" borderId="1" xfId="1" applyNumberFormat="1" applyFont="1" applyFill="1" applyBorder="1" applyAlignment="1" applyProtection="1">
      <alignment horizontal="center"/>
    </xf>
    <xf numFmtId="0" fontId="14" fillId="0" borderId="2" xfId="1" applyNumberFormat="1" applyFont="1" applyFill="1" applyBorder="1" applyAlignment="1" applyProtection="1">
      <alignment wrapText="1"/>
    </xf>
    <xf numFmtId="0" fontId="14" fillId="0" borderId="3" xfId="1" applyNumberFormat="1" applyFont="1" applyFill="1" applyBorder="1" applyAlignment="1" applyProtection="1">
      <alignment wrapText="1"/>
    </xf>
    <xf numFmtId="0" fontId="14" fillId="0" borderId="4" xfId="1" applyNumberFormat="1" applyFont="1" applyFill="1" applyBorder="1" applyAlignment="1" applyProtection="1">
      <alignment wrapText="1"/>
    </xf>
    <xf numFmtId="49" fontId="15" fillId="0" borderId="1" xfId="1" applyNumberFormat="1" applyFont="1" applyFill="1" applyBorder="1" applyAlignment="1" applyProtection="1">
      <alignment horizontal="center"/>
    </xf>
    <xf numFmtId="2" fontId="16" fillId="0" borderId="1" xfId="1" applyNumberFormat="1" applyFont="1" applyFill="1" applyBorder="1" applyAlignment="1" applyProtection="1">
      <alignment horizontal="center"/>
    </xf>
    <xf numFmtId="0" fontId="17" fillId="0" borderId="2" xfId="1" applyNumberFormat="1" applyFont="1" applyFill="1" applyBorder="1" applyAlignment="1" applyProtection="1">
      <alignment wrapText="1"/>
    </xf>
    <xf numFmtId="0" fontId="17" fillId="0" borderId="3" xfId="1" applyNumberFormat="1" applyFont="1" applyFill="1" applyBorder="1" applyAlignment="1" applyProtection="1">
      <alignment wrapText="1"/>
    </xf>
    <xf numFmtId="0" fontId="17" fillId="0" borderId="4" xfId="1" applyNumberFormat="1" applyFont="1" applyFill="1" applyBorder="1" applyAlignment="1" applyProtection="1">
      <alignment wrapText="1"/>
    </xf>
    <xf numFmtId="49" fontId="18" fillId="0" borderId="1" xfId="1" applyNumberFormat="1" applyFont="1" applyFill="1" applyBorder="1" applyAlignment="1" applyProtection="1">
      <alignment horizontal="center"/>
    </xf>
    <xf numFmtId="2" fontId="7" fillId="0" borderId="1" xfId="1" applyNumberFormat="1" applyFont="1" applyFill="1" applyBorder="1" applyAlignment="1" applyProtection="1">
      <alignment horizontal="center"/>
    </xf>
    <xf numFmtId="0" fontId="11" fillId="0" borderId="2" xfId="1" applyNumberFormat="1" applyFont="1" applyFill="1" applyBorder="1" applyAlignment="1" applyProtection="1">
      <alignment horizontal="center" wrapText="1"/>
    </xf>
    <xf numFmtId="0" fontId="11" fillId="0" borderId="3" xfId="1" applyNumberFormat="1" applyFont="1" applyFill="1" applyBorder="1" applyAlignment="1" applyProtection="1">
      <alignment horizontal="center" wrapText="1"/>
    </xf>
    <xf numFmtId="0" fontId="11" fillId="0" borderId="4" xfId="1" applyNumberFormat="1" applyFont="1" applyFill="1" applyBorder="1" applyAlignment="1" applyProtection="1">
      <alignment horizontal="center" wrapText="1"/>
    </xf>
    <xf numFmtId="0" fontId="11" fillId="0" borderId="3" xfId="1" applyNumberFormat="1" applyFont="1" applyFill="1" applyBorder="1" applyAlignment="1" applyProtection="1">
      <alignment horizontal="center" wrapText="1"/>
    </xf>
    <xf numFmtId="0" fontId="11" fillId="0" borderId="4" xfId="1" applyNumberFormat="1" applyFont="1" applyFill="1" applyBorder="1" applyAlignment="1" applyProtection="1">
      <alignment horizontal="center" wrapText="1"/>
    </xf>
    <xf numFmtId="0" fontId="7" fillId="0" borderId="2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center"/>
    </xf>
    <xf numFmtId="0" fontId="19" fillId="0" borderId="2" xfId="1" applyNumberFormat="1" applyFont="1" applyFill="1" applyBorder="1" applyAlignment="1" applyProtection="1">
      <alignment wrapText="1"/>
    </xf>
    <xf numFmtId="0" fontId="19" fillId="0" borderId="3" xfId="1" applyNumberFormat="1" applyFont="1" applyFill="1" applyBorder="1" applyAlignment="1" applyProtection="1">
      <alignment wrapText="1"/>
    </xf>
    <xf numFmtId="0" fontId="19" fillId="0" borderId="4" xfId="1" applyNumberFormat="1" applyFont="1" applyFill="1" applyBorder="1" applyAlignment="1" applyProtection="1">
      <alignment wrapText="1"/>
    </xf>
    <xf numFmtId="2" fontId="17" fillId="0" borderId="1" xfId="1" applyNumberFormat="1" applyFont="1" applyFill="1" applyBorder="1" applyAlignment="1" applyProtection="1">
      <alignment horizontal="center"/>
    </xf>
    <xf numFmtId="0" fontId="17" fillId="0" borderId="0" xfId="1" applyNumberFormat="1" applyFont="1" applyFill="1" applyBorder="1" applyAlignment="1" applyProtection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1" fillId="0" borderId="5" xfId="1" applyNumberFormat="1" applyFont="1" applyFill="1" applyBorder="1" applyAlignment="1" applyProtection="1">
      <alignment horizontal="center" vertical="center" wrapText="1"/>
    </xf>
    <xf numFmtId="0" fontId="21" fillId="0" borderId="6" xfId="1" applyNumberFormat="1" applyFont="1" applyFill="1" applyBorder="1" applyAlignment="1" applyProtection="1">
      <alignment horizontal="center" vertical="center" wrapText="1"/>
    </xf>
    <xf numFmtId="0" fontId="21" fillId="0" borderId="7" xfId="1" applyNumberFormat="1" applyFont="1" applyFill="1" applyBorder="1" applyAlignment="1" applyProtection="1">
      <alignment horizontal="center" vertical="center" wrapText="1"/>
    </xf>
    <xf numFmtId="0" fontId="21" fillId="0" borderId="8" xfId="1" applyNumberFormat="1" applyFont="1" applyFill="1" applyBorder="1" applyAlignment="1" applyProtection="1">
      <alignment horizontal="center" vertical="center" wrapText="1"/>
    </xf>
    <xf numFmtId="0" fontId="21" fillId="0" borderId="8" xfId="1" applyNumberFormat="1" applyFont="1" applyFill="1" applyBorder="1" applyAlignment="1" applyProtection="1">
      <alignment horizontal="center" vertical="center" wrapText="1"/>
    </xf>
    <xf numFmtId="0" fontId="21" fillId="2" borderId="8" xfId="1" applyNumberFormat="1" applyFont="1" applyFill="1" applyBorder="1" applyAlignment="1" applyProtection="1">
      <alignment horizontal="center" textRotation="90" wrapText="1"/>
    </xf>
    <xf numFmtId="0" fontId="21" fillId="0" borderId="9" xfId="1" applyNumberFormat="1" applyFont="1" applyFill="1" applyBorder="1" applyAlignment="1" applyProtection="1">
      <alignment horizontal="center" vertical="center" wrapText="1"/>
    </xf>
    <xf numFmtId="0" fontId="21" fillId="0" borderId="10" xfId="1" applyNumberFormat="1" applyFont="1" applyFill="1" applyBorder="1" applyAlignment="1" applyProtection="1">
      <alignment horizontal="center" vertical="center" wrapText="1"/>
    </xf>
    <xf numFmtId="0" fontId="21" fillId="0" borderId="11" xfId="1" applyNumberFormat="1" applyFont="1" applyFill="1" applyBorder="1" applyAlignment="1" applyProtection="1">
      <alignment horizontal="center" vertical="center" wrapText="1"/>
    </xf>
    <xf numFmtId="0" fontId="21" fillId="0" borderId="12" xfId="1" applyNumberFormat="1" applyFont="1" applyFill="1" applyBorder="1" applyAlignment="1" applyProtection="1">
      <alignment horizontal="center" vertical="center" wrapText="1"/>
    </xf>
    <xf numFmtId="0" fontId="21" fillId="0" borderId="13" xfId="1" applyNumberFormat="1" applyFont="1" applyFill="1" applyBorder="1" applyAlignment="1" applyProtection="1">
      <alignment horizontal="center" vertical="center" wrapText="1"/>
    </xf>
    <xf numFmtId="0" fontId="21" fillId="2" borderId="12" xfId="1" applyNumberFormat="1" applyFont="1" applyFill="1" applyBorder="1" applyAlignment="1" applyProtection="1">
      <alignment horizontal="center" textRotation="90" wrapText="1"/>
    </xf>
    <xf numFmtId="0" fontId="22" fillId="0" borderId="14" xfId="1" applyFont="1" applyBorder="1" applyAlignment="1">
      <alignment horizontal="left" wrapText="1"/>
    </xf>
    <xf numFmtId="0" fontId="22" fillId="0" borderId="15" xfId="1" applyFont="1" applyBorder="1" applyAlignment="1">
      <alignment horizontal="left" wrapText="1"/>
    </xf>
    <xf numFmtId="0" fontId="22" fillId="0" borderId="16" xfId="1" applyFont="1" applyBorder="1" applyAlignment="1">
      <alignment horizontal="left" wrapText="1"/>
    </xf>
    <xf numFmtId="0" fontId="23" fillId="0" borderId="17" xfId="1" applyFont="1" applyBorder="1" applyAlignment="1">
      <alignment horizontal="right"/>
    </xf>
    <xf numFmtId="0" fontId="23" fillId="0" borderId="18" xfId="1" applyFont="1" applyBorder="1" applyAlignment="1">
      <alignment horizontal="right"/>
    </xf>
    <xf numFmtId="2" fontId="23" fillId="0" borderId="19" xfId="1" applyNumberFormat="1" applyFont="1" applyBorder="1"/>
    <xf numFmtId="164" fontId="23" fillId="0" borderId="19" xfId="1" applyNumberFormat="1" applyFont="1" applyBorder="1"/>
    <xf numFmtId="2" fontId="23" fillId="3" borderId="19" xfId="1" applyNumberFormat="1" applyFont="1" applyFill="1" applyBorder="1"/>
    <xf numFmtId="2" fontId="24" fillId="0" borderId="19" xfId="1" applyNumberFormat="1" applyFont="1" applyBorder="1"/>
    <xf numFmtId="0" fontId="23" fillId="4" borderId="20" xfId="1" applyFont="1" applyFill="1" applyBorder="1"/>
    <xf numFmtId="0" fontId="25" fillId="0" borderId="8" xfId="1" applyFont="1" applyBorder="1"/>
    <xf numFmtId="0" fontId="26" fillId="0" borderId="0" xfId="1" applyFont="1"/>
    <xf numFmtId="0" fontId="27" fillId="0" borderId="21" xfId="1" applyFont="1" applyBorder="1" applyAlignment="1">
      <alignment horizontal="left" wrapText="1"/>
    </xf>
    <xf numFmtId="0" fontId="27" fillId="0" borderId="19" xfId="1" applyFont="1" applyBorder="1" applyAlignment="1">
      <alignment horizontal="left" wrapText="1"/>
    </xf>
    <xf numFmtId="0" fontId="28" fillId="0" borderId="13" xfId="1" applyFont="1" applyBorder="1" applyAlignment="1">
      <alignment horizontal="left"/>
    </xf>
    <xf numFmtId="164" fontId="28" fillId="0" borderId="13" xfId="1" applyNumberFormat="1" applyFont="1" applyBorder="1"/>
    <xf numFmtId="2" fontId="28" fillId="0" borderId="13" xfId="1" applyNumberFormat="1" applyFont="1" applyBorder="1"/>
    <xf numFmtId="2" fontId="29" fillId="0" borderId="13" xfId="1" applyNumberFormat="1" applyFont="1" applyBorder="1"/>
    <xf numFmtId="0" fontId="28" fillId="4" borderId="22" xfId="1" applyFont="1" applyFill="1" applyBorder="1"/>
    <xf numFmtId="2" fontId="30" fillId="0" borderId="1" xfId="1" applyNumberFormat="1" applyFont="1" applyBorder="1"/>
    <xf numFmtId="0" fontId="28" fillId="0" borderId="23" xfId="1" applyFont="1" applyBorder="1" applyAlignment="1">
      <alignment horizontal="left" vertical="top" wrapText="1"/>
    </xf>
    <xf numFmtId="0" fontId="28" fillId="0" borderId="0" xfId="1" applyFont="1" applyBorder="1" applyAlignment="1">
      <alignment horizontal="left" vertical="top" wrapText="1"/>
    </xf>
    <xf numFmtId="0" fontId="31" fillId="0" borderId="24" xfId="1" applyFont="1" applyBorder="1"/>
    <xf numFmtId="0" fontId="28" fillId="0" borderId="1" xfId="1" applyFont="1" applyBorder="1" applyAlignment="1">
      <alignment horizontal="left"/>
    </xf>
    <xf numFmtId="164" fontId="28" fillId="0" borderId="1" xfId="1" applyNumberFormat="1" applyFont="1" applyBorder="1"/>
    <xf numFmtId="2" fontId="28" fillId="0" borderId="1" xfId="1" applyNumberFormat="1" applyFont="1" applyBorder="1"/>
    <xf numFmtId="2" fontId="29" fillId="0" borderId="1" xfId="1" applyNumberFormat="1" applyFont="1" applyBorder="1"/>
    <xf numFmtId="0" fontId="31" fillId="4" borderId="22" xfId="1" applyFont="1" applyFill="1" applyBorder="1"/>
    <xf numFmtId="2" fontId="31" fillId="4" borderId="22" xfId="1" applyNumberFormat="1" applyFont="1" applyFill="1" applyBorder="1"/>
    <xf numFmtId="2" fontId="24" fillId="4" borderId="0" xfId="1" applyNumberFormat="1" applyFont="1" applyFill="1" applyBorder="1"/>
    <xf numFmtId="0" fontId="31" fillId="0" borderId="23" xfId="1" applyFont="1" applyBorder="1"/>
    <xf numFmtId="0" fontId="31" fillId="0" borderId="0" xfId="1" applyFont="1" applyBorder="1"/>
    <xf numFmtId="0" fontId="27" fillId="0" borderId="24" xfId="1" applyFont="1" applyBorder="1" applyAlignment="1">
      <alignment horizontal="left" wrapText="1"/>
    </xf>
    <xf numFmtId="2" fontId="23" fillId="4" borderId="22" xfId="1" applyNumberFormat="1" applyFont="1" applyFill="1" applyBorder="1"/>
    <xf numFmtId="0" fontId="31" fillId="0" borderId="25" xfId="1" applyFont="1" applyBorder="1"/>
    <xf numFmtId="0" fontId="31" fillId="0" borderId="10" xfId="1" applyFont="1" applyBorder="1"/>
    <xf numFmtId="0" fontId="31" fillId="0" borderId="11" xfId="1" applyFont="1" applyBorder="1"/>
    <xf numFmtId="0" fontId="28" fillId="0" borderId="26" xfId="1" applyFont="1" applyBorder="1" applyAlignment="1">
      <alignment horizontal="left"/>
    </xf>
    <xf numFmtId="0" fontId="28" fillId="0" borderId="27" xfId="1" applyFont="1" applyBorder="1" applyAlignment="1">
      <alignment horizontal="left"/>
    </xf>
    <xf numFmtId="164" fontId="28" fillId="0" borderId="28" xfId="1" applyNumberFormat="1" applyFont="1" applyBorder="1"/>
    <xf numFmtId="2" fontId="28" fillId="0" borderId="28" xfId="1" applyNumberFormat="1" applyFont="1" applyBorder="1"/>
    <xf numFmtId="2" fontId="29" fillId="0" borderId="28" xfId="1" applyNumberFormat="1" applyFont="1" applyBorder="1"/>
    <xf numFmtId="2" fontId="24" fillId="4" borderId="13" xfId="1" applyNumberFormat="1" applyFont="1" applyFill="1" applyBorder="1"/>
    <xf numFmtId="0" fontId="32" fillId="0" borderId="0" xfId="1" applyNumberFormat="1" applyFont="1" applyFill="1" applyBorder="1" applyAlignment="1" applyProtection="1"/>
    <xf numFmtId="0" fontId="23" fillId="0" borderId="17" xfId="1" applyNumberFormat="1" applyFont="1" applyFill="1" applyBorder="1" applyAlignment="1" applyProtection="1">
      <alignment horizontal="right"/>
    </xf>
    <xf numFmtId="0" fontId="32" fillId="0" borderId="18" xfId="1" applyNumberFormat="1" applyFont="1" applyFill="1" applyBorder="1" applyAlignment="1" applyProtection="1">
      <alignment horizontal="right"/>
    </xf>
    <xf numFmtId="2" fontId="23" fillId="0" borderId="13" xfId="1" applyNumberFormat="1" applyFont="1" applyFill="1" applyBorder="1" applyAlignment="1" applyProtection="1"/>
    <xf numFmtId="2" fontId="23" fillId="0" borderId="1" xfId="1" applyNumberFormat="1" applyFont="1" applyFill="1" applyBorder="1" applyAlignment="1" applyProtection="1"/>
    <xf numFmtId="2" fontId="24" fillId="0" borderId="1" xfId="1" applyNumberFormat="1" applyFont="1" applyFill="1" applyBorder="1" applyAlignment="1" applyProtection="1"/>
    <xf numFmtId="2" fontId="24" fillId="2" borderId="13" xfId="1" applyNumberFormat="1" applyFont="1" applyFill="1" applyBorder="1" applyAlignment="1" applyProtection="1"/>
    <xf numFmtId="0" fontId="33" fillId="0" borderId="29" xfId="1" applyNumberFormat="1" applyFont="1" applyFill="1" applyBorder="1" applyAlignment="1" applyProtection="1">
      <alignment vertical="top" wrapText="1"/>
    </xf>
    <xf numFmtId="0" fontId="34" fillId="0" borderId="0" xfId="1" applyNumberFormat="1" applyFont="1" applyFill="1" applyBorder="1" applyAlignment="1" applyProtection="1"/>
    <xf numFmtId="0" fontId="35" fillId="0" borderId="20" xfId="1" applyNumberFormat="1" applyFont="1" applyFill="1" applyBorder="1" applyAlignment="1" applyProtection="1">
      <alignment horizontal="left"/>
    </xf>
    <xf numFmtId="0" fontId="34" fillId="0" borderId="30" xfId="1" applyNumberFormat="1" applyFont="1" applyFill="1" applyBorder="1" applyAlignment="1" applyProtection="1">
      <alignment horizontal="left"/>
    </xf>
    <xf numFmtId="2" fontId="35" fillId="0" borderId="13" xfId="1" applyNumberFormat="1" applyFont="1" applyFill="1" applyBorder="1" applyAlignment="1" applyProtection="1"/>
    <xf numFmtId="164" fontId="35" fillId="0" borderId="13" xfId="1" applyNumberFormat="1" applyFont="1" applyFill="1" applyBorder="1" applyAlignment="1" applyProtection="1"/>
    <xf numFmtId="2" fontId="35" fillId="0" borderId="1" xfId="1" applyNumberFormat="1" applyFont="1" applyFill="1" applyBorder="1" applyAlignment="1" applyProtection="1"/>
    <xf numFmtId="2" fontId="33" fillId="0" borderId="1" xfId="1" applyNumberFormat="1" applyFont="1" applyFill="1" applyBorder="1" applyAlignment="1" applyProtection="1"/>
    <xf numFmtId="2" fontId="33" fillId="2" borderId="13" xfId="1" applyNumberFormat="1" applyFont="1" applyFill="1" applyBorder="1" applyAlignment="1" applyProtection="1"/>
    <xf numFmtId="0" fontId="33" fillId="0" borderId="31" xfId="1" applyNumberFormat="1" applyFont="1" applyFill="1" applyBorder="1" applyAlignment="1" applyProtection="1">
      <alignment vertical="top" wrapText="1"/>
    </xf>
    <xf numFmtId="0" fontId="35" fillId="0" borderId="1" xfId="1" applyNumberFormat="1" applyFont="1" applyFill="1" applyBorder="1" applyAlignment="1" applyProtection="1">
      <alignment horizontal="left"/>
    </xf>
    <xf numFmtId="0" fontId="34" fillId="0" borderId="1" xfId="1" applyNumberFormat="1" applyFont="1" applyFill="1" applyBorder="1" applyAlignment="1" applyProtection="1">
      <alignment horizontal="left"/>
    </xf>
    <xf numFmtId="164" fontId="35" fillId="0" borderId="1" xfId="1" applyNumberFormat="1" applyFont="1" applyFill="1" applyBorder="1" applyAlignment="1" applyProtection="1"/>
    <xf numFmtId="2" fontId="33" fillId="2" borderId="1" xfId="1" applyNumberFormat="1" applyFont="1" applyFill="1" applyBorder="1" applyAlignment="1" applyProtection="1"/>
    <xf numFmtId="0" fontId="35" fillId="0" borderId="6" xfId="1" applyNumberFormat="1" applyFont="1" applyFill="1" applyBorder="1" applyAlignment="1" applyProtection="1">
      <alignment vertical="top" wrapText="1"/>
    </xf>
    <xf numFmtId="0" fontId="35" fillId="0" borderId="0" xfId="1" applyNumberFormat="1" applyFont="1" applyFill="1" applyBorder="1" applyAlignment="1" applyProtection="1">
      <alignment vertical="top" wrapText="1"/>
    </xf>
    <xf numFmtId="0" fontId="34" fillId="0" borderId="0" xfId="1" applyNumberFormat="1" applyFont="1" applyFill="1" applyBorder="1" applyAlignment="1" applyProtection="1">
      <alignment vertical="top"/>
    </xf>
    <xf numFmtId="0" fontId="34" fillId="0" borderId="10" xfId="1" applyNumberFormat="1" applyFont="1" applyFill="1" applyBorder="1" applyAlignment="1" applyProtection="1">
      <alignment vertical="top"/>
    </xf>
    <xf numFmtId="0" fontId="34" fillId="0" borderId="10" xfId="1" applyNumberFormat="1" applyFont="1" applyFill="1" applyBorder="1" applyAlignment="1" applyProtection="1"/>
    <xf numFmtId="0" fontId="35" fillId="0" borderId="26" xfId="1" applyNumberFormat="1" applyFont="1" applyFill="1" applyBorder="1" applyAlignment="1" applyProtection="1">
      <alignment horizontal="left"/>
    </xf>
    <xf numFmtId="0" fontId="34" fillId="0" borderId="27" xfId="1" applyNumberFormat="1" applyFont="1" applyFill="1" applyBorder="1" applyAlignment="1" applyProtection="1">
      <alignment horizontal="left"/>
    </xf>
    <xf numFmtId="2" fontId="35" fillId="0" borderId="12" xfId="1" applyNumberFormat="1" applyFont="1" applyFill="1" applyBorder="1" applyAlignment="1" applyProtection="1"/>
    <xf numFmtId="2" fontId="33" fillId="0" borderId="12" xfId="1" applyNumberFormat="1" applyFont="1" applyFill="1" applyBorder="1" applyAlignment="1" applyProtection="1"/>
    <xf numFmtId="2" fontId="33" fillId="2" borderId="28" xfId="1" applyNumberFormat="1" applyFont="1" applyFill="1" applyBorder="1" applyAlignment="1" applyProtection="1"/>
    <xf numFmtId="0" fontId="22" fillId="0" borderId="32" xfId="1" applyFont="1" applyBorder="1" applyAlignment="1">
      <alignment horizontal="left" wrapText="1"/>
    </xf>
    <xf numFmtId="2" fontId="23" fillId="0" borderId="1" xfId="1" applyNumberFormat="1" applyFont="1" applyBorder="1"/>
    <xf numFmtId="2" fontId="23" fillId="0" borderId="13" xfId="1" applyNumberFormat="1" applyFont="1" applyBorder="1"/>
    <xf numFmtId="2" fontId="24" fillId="0" borderId="13" xfId="1" applyNumberFormat="1" applyFont="1" applyBorder="1"/>
    <xf numFmtId="0" fontId="23" fillId="4" borderId="33" xfId="1" applyFont="1" applyFill="1" applyBorder="1"/>
    <xf numFmtId="0" fontId="27" fillId="0" borderId="32" xfId="1" applyFont="1" applyBorder="1" applyAlignment="1">
      <alignment horizontal="left" wrapText="1"/>
    </xf>
    <xf numFmtId="0" fontId="27" fillId="0" borderId="15" xfId="1" applyFont="1" applyBorder="1" applyAlignment="1">
      <alignment horizontal="left" wrapText="1"/>
    </xf>
    <xf numFmtId="0" fontId="27" fillId="0" borderId="16" xfId="1" applyFont="1" applyBorder="1" applyAlignment="1">
      <alignment horizontal="left" wrapText="1"/>
    </xf>
    <xf numFmtId="0" fontId="28" fillId="0" borderId="32" xfId="1" applyFont="1" applyBorder="1" applyAlignment="1">
      <alignment horizontal="left"/>
    </xf>
    <xf numFmtId="0" fontId="28" fillId="0" borderId="16" xfId="1" applyFont="1" applyBorder="1" applyAlignment="1">
      <alignment horizontal="left"/>
    </xf>
    <xf numFmtId="0" fontId="28" fillId="4" borderId="33" xfId="1" applyFont="1" applyFill="1" applyBorder="1"/>
    <xf numFmtId="0" fontId="28" fillId="0" borderId="5" xfId="1" applyFont="1" applyBorder="1" applyAlignment="1">
      <alignment horizontal="left" vertical="top" wrapText="1"/>
    </xf>
    <xf numFmtId="0" fontId="28" fillId="0" borderId="6" xfId="1" applyFont="1" applyBorder="1" applyAlignment="1">
      <alignment horizontal="left" vertical="top" wrapText="1"/>
    </xf>
    <xf numFmtId="0" fontId="28" fillId="0" borderId="2" xfId="1" applyFont="1" applyBorder="1" applyAlignment="1">
      <alignment horizontal="left"/>
    </xf>
    <xf numFmtId="0" fontId="28" fillId="0" borderId="4" xfId="1" applyFont="1" applyBorder="1" applyAlignment="1">
      <alignment horizontal="left"/>
    </xf>
    <xf numFmtId="0" fontId="31" fillId="4" borderId="33" xfId="1" applyFont="1" applyFill="1" applyBorder="1"/>
    <xf numFmtId="0" fontId="28" fillId="0" borderId="22" xfId="1" applyFont="1" applyBorder="1" applyAlignment="1">
      <alignment horizontal="left" vertical="top" wrapText="1"/>
    </xf>
    <xf numFmtId="0" fontId="31" fillId="0" borderId="26" xfId="1" applyFont="1" applyBorder="1"/>
    <xf numFmtId="0" fontId="31" fillId="0" borderId="34" xfId="1" applyFont="1" applyBorder="1"/>
    <xf numFmtId="0" fontId="31" fillId="0" borderId="27" xfId="1" applyFont="1" applyBorder="1"/>
    <xf numFmtId="2" fontId="29" fillId="4" borderId="28" xfId="1" applyNumberFormat="1" applyFont="1" applyFill="1" applyBorder="1"/>
    <xf numFmtId="0" fontId="36" fillId="0" borderId="14" xfId="1" applyNumberFormat="1" applyFont="1" applyFill="1" applyBorder="1" applyAlignment="1" applyProtection="1"/>
    <xf numFmtId="0" fontId="36" fillId="0" borderId="15" xfId="1" applyNumberFormat="1" applyFont="1" applyFill="1" applyBorder="1" applyAlignment="1" applyProtection="1"/>
    <xf numFmtId="0" fontId="36" fillId="0" borderId="35" xfId="1" applyNumberFormat="1" applyFont="1" applyFill="1" applyBorder="1" applyAlignment="1" applyProtection="1"/>
    <xf numFmtId="0" fontId="37" fillId="0" borderId="29" xfId="1" applyNumberFormat="1" applyFont="1" applyFill="1" applyBorder="1" applyAlignment="1" applyProtection="1"/>
    <xf numFmtId="0" fontId="37" fillId="0" borderId="32" xfId="1" applyNumberFormat="1" applyFont="1" applyFill="1" applyBorder="1" applyAlignment="1" applyProtection="1"/>
    <xf numFmtId="0" fontId="37" fillId="0" borderId="16" xfId="1" applyNumberFormat="1" applyFont="1" applyFill="1" applyBorder="1" applyAlignment="1" applyProtection="1"/>
    <xf numFmtId="164" fontId="23" fillId="0" borderId="13" xfId="1" applyNumberFormat="1" applyFont="1" applyFill="1" applyBorder="1" applyAlignment="1" applyProtection="1"/>
    <xf numFmtId="2" fontId="24" fillId="0" borderId="13" xfId="1" applyNumberFormat="1" applyFont="1" applyFill="1" applyBorder="1" applyAlignment="1" applyProtection="1"/>
    <xf numFmtId="0" fontId="37" fillId="2" borderId="36" xfId="1" applyNumberFormat="1" applyFont="1" applyFill="1" applyBorder="1" applyAlignment="1" applyProtection="1"/>
    <xf numFmtId="164" fontId="23" fillId="0" borderId="1" xfId="1" applyNumberFormat="1" applyFont="1" applyFill="1" applyBorder="1" applyAlignment="1" applyProtection="1"/>
    <xf numFmtId="0" fontId="38" fillId="0" borderId="14" xfId="1" applyNumberFormat="1" applyFont="1" applyFill="1" applyBorder="1" applyAlignment="1" applyProtection="1"/>
    <xf numFmtId="0" fontId="38" fillId="0" borderId="15" xfId="1" applyNumberFormat="1" applyFont="1" applyFill="1" applyBorder="1" applyAlignment="1" applyProtection="1"/>
    <xf numFmtId="0" fontId="38" fillId="0" borderId="35" xfId="1" applyNumberFormat="1" applyFont="1" applyFill="1" applyBorder="1" applyAlignment="1" applyProtection="1"/>
    <xf numFmtId="0" fontId="39" fillId="0" borderId="29" xfId="1" applyNumberFormat="1" applyFont="1" applyFill="1" applyBorder="1" applyAlignment="1" applyProtection="1"/>
    <xf numFmtId="0" fontId="39" fillId="0" borderId="32" xfId="1" applyNumberFormat="1" applyFont="1" applyFill="1" applyBorder="1" applyAlignment="1" applyProtection="1"/>
    <xf numFmtId="0" fontId="39" fillId="0" borderId="16" xfId="1" applyNumberFormat="1" applyFont="1" applyFill="1" applyBorder="1" applyAlignment="1" applyProtection="1"/>
    <xf numFmtId="2" fontId="33" fillId="0" borderId="13" xfId="1" applyNumberFormat="1" applyFont="1" applyFill="1" applyBorder="1" applyAlignment="1" applyProtection="1"/>
    <xf numFmtId="0" fontId="39" fillId="2" borderId="36" xfId="1" applyNumberFormat="1" applyFont="1" applyFill="1" applyBorder="1" applyAlignment="1" applyProtection="1"/>
    <xf numFmtId="0" fontId="35" fillId="0" borderId="37" xfId="1" applyNumberFormat="1" applyFont="1" applyFill="1" applyBorder="1" applyAlignment="1" applyProtection="1">
      <alignment wrapText="1"/>
    </xf>
    <xf numFmtId="0" fontId="35" fillId="0" borderId="34" xfId="1" applyNumberFormat="1" applyFont="1" applyFill="1" applyBorder="1" applyAlignment="1" applyProtection="1">
      <alignment wrapText="1"/>
    </xf>
    <xf numFmtId="0" fontId="35" fillId="0" borderId="27" xfId="1" applyNumberFormat="1" applyFont="1" applyFill="1" applyBorder="1" applyAlignment="1" applyProtection="1">
      <alignment wrapText="1"/>
    </xf>
    <xf numFmtId="0" fontId="39" fillId="0" borderId="28" xfId="1" applyNumberFormat="1" applyFont="1" applyFill="1" applyBorder="1" applyAlignment="1" applyProtection="1"/>
    <xf numFmtId="0" fontId="39" fillId="0" borderId="26" xfId="1" applyNumberFormat="1" applyFont="1" applyFill="1" applyBorder="1" applyAlignment="1" applyProtection="1"/>
    <xf numFmtId="0" fontId="39" fillId="0" borderId="27" xfId="1" applyNumberFormat="1" applyFont="1" applyFill="1" applyBorder="1" applyAlignment="1" applyProtection="1"/>
    <xf numFmtId="2" fontId="39" fillId="0" borderId="28" xfId="1" applyNumberFormat="1" applyFont="1" applyFill="1" applyBorder="1" applyAlignment="1" applyProtection="1"/>
    <xf numFmtId="0" fontId="35" fillId="0" borderId="0" xfId="1" applyNumberFormat="1" applyFont="1" applyFill="1" applyBorder="1" applyAlignment="1" applyProtection="1">
      <alignment wrapText="1"/>
    </xf>
    <xf numFmtId="0" fontId="39" fillId="0" borderId="24" xfId="1" applyNumberFormat="1" applyFont="1" applyFill="1" applyBorder="1" applyAlignment="1" applyProtection="1"/>
    <xf numFmtId="0" fontId="39" fillId="0" borderId="22" xfId="1" applyNumberFormat="1" applyFont="1" applyFill="1" applyBorder="1" applyAlignment="1" applyProtection="1"/>
    <xf numFmtId="2" fontId="39" fillId="0" borderId="33" xfId="1" applyNumberFormat="1" applyFont="1" applyFill="1" applyBorder="1" applyAlignment="1" applyProtection="1"/>
    <xf numFmtId="0" fontId="39" fillId="0" borderId="33" xfId="1" applyNumberFormat="1" applyFont="1" applyFill="1" applyBorder="1" applyAlignment="1" applyProtection="1"/>
    <xf numFmtId="2" fontId="33" fillId="2" borderId="33" xfId="1" applyNumberFormat="1" applyFont="1" applyFill="1" applyBorder="1" applyAlignment="1" applyProtection="1"/>
    <xf numFmtId="0" fontId="24" fillId="0" borderId="32" xfId="1" applyNumberFormat="1" applyFont="1" applyFill="1" applyBorder="1" applyAlignment="1" applyProtection="1">
      <alignment horizontal="left" wrapText="1"/>
    </xf>
    <xf numFmtId="0" fontId="24" fillId="0" borderId="15" xfId="1" applyNumberFormat="1" applyFont="1" applyFill="1" applyBorder="1" applyAlignment="1" applyProtection="1">
      <alignment horizontal="left" wrapText="1"/>
    </xf>
    <xf numFmtId="0" fontId="24" fillId="0" borderId="16" xfId="1" applyNumberFormat="1" applyFont="1" applyFill="1" applyBorder="1" applyAlignment="1" applyProtection="1">
      <alignment horizontal="left" wrapText="1"/>
    </xf>
    <xf numFmtId="0" fontId="23" fillId="0" borderId="18" xfId="1" applyNumberFormat="1" applyFont="1" applyFill="1" applyBorder="1" applyAlignment="1" applyProtection="1">
      <alignment horizontal="right"/>
    </xf>
    <xf numFmtId="0" fontId="23" fillId="2" borderId="33" xfId="1" applyNumberFormat="1" applyFont="1" applyFill="1" applyBorder="1" applyAlignment="1" applyProtection="1"/>
    <xf numFmtId="0" fontId="33" fillId="0" borderId="32" xfId="1" applyNumberFormat="1" applyFont="1" applyFill="1" applyBorder="1" applyAlignment="1" applyProtection="1">
      <alignment horizontal="left" wrapText="1"/>
    </xf>
    <xf numFmtId="0" fontId="33" fillId="0" borderId="15" xfId="1" applyNumberFormat="1" applyFont="1" applyFill="1" applyBorder="1" applyAlignment="1" applyProtection="1">
      <alignment horizontal="left" wrapText="1"/>
    </xf>
    <xf numFmtId="0" fontId="33" fillId="0" borderId="16" xfId="1" applyNumberFormat="1" applyFont="1" applyFill="1" applyBorder="1" applyAlignment="1" applyProtection="1">
      <alignment horizontal="left" wrapText="1"/>
    </xf>
    <xf numFmtId="0" fontId="35" fillId="0" borderId="32" xfId="1" applyNumberFormat="1" applyFont="1" applyFill="1" applyBorder="1" applyAlignment="1" applyProtection="1">
      <alignment horizontal="left"/>
    </xf>
    <xf numFmtId="0" fontId="35" fillId="0" borderId="16" xfId="1" applyNumberFormat="1" applyFont="1" applyFill="1" applyBorder="1" applyAlignment="1" applyProtection="1">
      <alignment horizontal="left"/>
    </xf>
    <xf numFmtId="0" fontId="35" fillId="2" borderId="33" xfId="1" applyNumberFormat="1" applyFont="1" applyFill="1" applyBorder="1" applyAlignment="1" applyProtection="1"/>
    <xf numFmtId="0" fontId="35" fillId="0" borderId="5" xfId="1" applyNumberFormat="1" applyFont="1" applyFill="1" applyBorder="1" applyAlignment="1" applyProtection="1">
      <alignment horizontal="left" vertical="top" wrapText="1"/>
    </xf>
    <xf numFmtId="0" fontId="35" fillId="0" borderId="6" xfId="1" applyNumberFormat="1" applyFont="1" applyFill="1" applyBorder="1" applyAlignment="1" applyProtection="1">
      <alignment horizontal="left" vertical="top" wrapText="1"/>
    </xf>
    <xf numFmtId="0" fontId="35" fillId="0" borderId="24" xfId="1" applyNumberFormat="1" applyFont="1" applyFill="1" applyBorder="1" applyAlignment="1" applyProtection="1"/>
    <xf numFmtId="0" fontId="35" fillId="0" borderId="2" xfId="1" applyNumberFormat="1" applyFont="1" applyFill="1" applyBorder="1" applyAlignment="1" applyProtection="1">
      <alignment horizontal="left"/>
    </xf>
    <xf numFmtId="0" fontId="35" fillId="0" borderId="4" xfId="1" applyNumberFormat="1" applyFont="1" applyFill="1" applyBorder="1" applyAlignment="1" applyProtection="1">
      <alignment horizontal="left"/>
    </xf>
    <xf numFmtId="0" fontId="35" fillId="0" borderId="22" xfId="1" applyNumberFormat="1" applyFont="1" applyFill="1" applyBorder="1" applyAlignment="1" applyProtection="1">
      <alignment horizontal="left" vertical="top" wrapText="1"/>
    </xf>
    <xf numFmtId="0" fontId="35" fillId="0" borderId="0" xfId="1" applyNumberFormat="1" applyFont="1" applyFill="1" applyBorder="1" applyAlignment="1" applyProtection="1">
      <alignment horizontal="left" vertical="top" wrapText="1"/>
    </xf>
    <xf numFmtId="2" fontId="35" fillId="2" borderId="33" xfId="1" applyNumberFormat="1" applyFont="1" applyFill="1" applyBorder="1" applyAlignment="1" applyProtection="1"/>
    <xf numFmtId="2" fontId="35" fillId="2" borderId="24" xfId="1" applyNumberFormat="1" applyFont="1" applyFill="1" applyBorder="1" applyAlignment="1" applyProtection="1"/>
    <xf numFmtId="0" fontId="35" fillId="0" borderId="22" xfId="1" applyNumberFormat="1" applyFont="1" applyFill="1" applyBorder="1" applyAlignment="1" applyProtection="1"/>
    <xf numFmtId="0" fontId="35" fillId="0" borderId="0" xfId="1" applyNumberFormat="1" applyFont="1" applyFill="1" applyBorder="1" applyAlignment="1" applyProtection="1"/>
    <xf numFmtId="2" fontId="33" fillId="2" borderId="24" xfId="1" applyNumberFormat="1" applyFont="1" applyFill="1" applyBorder="1" applyAlignment="1" applyProtection="1"/>
    <xf numFmtId="0" fontId="35" fillId="0" borderId="1" xfId="1" applyNumberFormat="1" applyFont="1" applyFill="1" applyBorder="1" applyAlignment="1" applyProtection="1">
      <alignment horizontal="left"/>
    </xf>
    <xf numFmtId="2" fontId="35" fillId="0" borderId="4" xfId="1" applyNumberFormat="1" applyFont="1" applyFill="1" applyBorder="1" applyAlignment="1" applyProtection="1"/>
    <xf numFmtId="2" fontId="24" fillId="2" borderId="33" xfId="1" applyNumberFormat="1" applyFont="1" applyFill="1" applyBorder="1" applyAlignment="1" applyProtection="1"/>
    <xf numFmtId="0" fontId="35" fillId="0" borderId="9" xfId="1" applyNumberFormat="1" applyFont="1" applyFill="1" applyBorder="1" applyAlignment="1" applyProtection="1"/>
    <xf numFmtId="0" fontId="35" fillId="0" borderId="10" xfId="1" applyNumberFormat="1" applyFont="1" applyFill="1" applyBorder="1" applyAlignment="1" applyProtection="1"/>
    <xf numFmtId="0" fontId="35" fillId="0" borderId="11" xfId="1" applyNumberFormat="1" applyFont="1" applyFill="1" applyBorder="1" applyAlignment="1" applyProtection="1"/>
    <xf numFmtId="0" fontId="35" fillId="0" borderId="28" xfId="1" applyNumberFormat="1" applyFont="1" applyFill="1" applyBorder="1" applyAlignment="1" applyProtection="1">
      <alignment horizontal="left"/>
    </xf>
    <xf numFmtId="2" fontId="35" fillId="0" borderId="28" xfId="1" applyNumberFormat="1" applyFont="1" applyFill="1" applyBorder="1" applyAlignment="1" applyProtection="1"/>
    <xf numFmtId="2" fontId="33" fillId="0" borderId="28" xfId="1" applyNumberFormat="1" applyFont="1" applyFill="1" applyBorder="1" applyAlignment="1" applyProtection="1"/>
    <xf numFmtId="2" fontId="33" fillId="2" borderId="12" xfId="1" applyNumberFormat="1" applyFont="1" applyFill="1" applyBorder="1" applyAlignment="1" applyProtection="1"/>
    <xf numFmtId="0" fontId="22" fillId="0" borderId="14" xfId="1" applyNumberFormat="1" applyFont="1" applyFill="1" applyBorder="1" applyAlignment="1" applyProtection="1">
      <alignment horizontal="left" wrapText="1"/>
    </xf>
    <xf numFmtId="0" fontId="22" fillId="0" borderId="15" xfId="1" applyNumberFormat="1" applyFont="1" applyFill="1" applyBorder="1" applyAlignment="1" applyProtection="1">
      <alignment horizontal="left" wrapText="1"/>
    </xf>
    <xf numFmtId="0" fontId="22" fillId="0" borderId="16" xfId="1" applyNumberFormat="1" applyFont="1" applyFill="1" applyBorder="1" applyAlignment="1" applyProtection="1">
      <alignment horizontal="left" wrapText="1"/>
    </xf>
    <xf numFmtId="0" fontId="23" fillId="0" borderId="32" xfId="1" applyNumberFormat="1" applyFont="1" applyFill="1" applyBorder="1" applyAlignment="1" applyProtection="1">
      <alignment horizontal="left"/>
    </xf>
    <xf numFmtId="0" fontId="23" fillId="0" borderId="16" xfId="1" applyNumberFormat="1" applyFont="1" applyFill="1" applyBorder="1" applyAlignment="1" applyProtection="1">
      <alignment horizontal="left"/>
    </xf>
    <xf numFmtId="2" fontId="24" fillId="2" borderId="0" xfId="1" applyNumberFormat="1" applyFont="1" applyFill="1" applyBorder="1" applyAlignment="1" applyProtection="1"/>
    <xf numFmtId="0" fontId="40" fillId="0" borderId="14" xfId="1" applyNumberFormat="1" applyFont="1" applyFill="1" applyBorder="1" applyAlignment="1" applyProtection="1">
      <alignment horizontal="left" wrapText="1"/>
    </xf>
    <xf numFmtId="0" fontId="40" fillId="0" borderId="15" xfId="1" applyNumberFormat="1" applyFont="1" applyFill="1" applyBorder="1" applyAlignment="1" applyProtection="1">
      <alignment horizontal="left" wrapText="1"/>
    </xf>
    <xf numFmtId="0" fontId="40" fillId="0" borderId="16" xfId="1" applyNumberFormat="1" applyFont="1" applyFill="1" applyBorder="1" applyAlignment="1" applyProtection="1">
      <alignment horizontal="left" wrapText="1"/>
    </xf>
    <xf numFmtId="2" fontId="33" fillId="2" borderId="38" xfId="1" applyNumberFormat="1" applyFont="1" applyFill="1" applyBorder="1" applyAlignment="1" applyProtection="1"/>
    <xf numFmtId="0" fontId="35" fillId="0" borderId="39" xfId="1" applyNumberFormat="1" applyFont="1" applyFill="1" applyBorder="1" applyAlignment="1" applyProtection="1">
      <alignment horizontal="left" vertical="top" wrapText="1"/>
    </xf>
    <xf numFmtId="0" fontId="40" fillId="0" borderId="24" xfId="1" applyNumberFormat="1" applyFont="1" applyFill="1" applyBorder="1" applyAlignment="1" applyProtection="1">
      <alignment horizontal="left" wrapText="1"/>
    </xf>
    <xf numFmtId="2" fontId="33" fillId="2" borderId="40" xfId="1" applyNumberFormat="1" applyFont="1" applyFill="1" applyBorder="1" applyAlignment="1" applyProtection="1"/>
    <xf numFmtId="0" fontId="35" fillId="0" borderId="23" xfId="1" applyNumberFormat="1" applyFont="1" applyFill="1" applyBorder="1" applyAlignment="1" applyProtection="1">
      <alignment horizontal="left" vertical="top" wrapText="1"/>
    </xf>
    <xf numFmtId="0" fontId="35" fillId="0" borderId="2" xfId="1" applyNumberFormat="1" applyFont="1" applyFill="1" applyBorder="1" applyAlignment="1" applyProtection="1">
      <alignment horizontal="left" wrapText="1"/>
    </xf>
    <xf numFmtId="0" fontId="35" fillId="0" borderId="4" xfId="1" applyNumberFormat="1" applyFont="1" applyFill="1" applyBorder="1" applyAlignment="1" applyProtection="1">
      <alignment horizontal="left" wrapText="1"/>
    </xf>
    <xf numFmtId="0" fontId="34" fillId="0" borderId="37" xfId="1" applyNumberFormat="1" applyFont="1" applyFill="1" applyBorder="1" applyAlignment="1" applyProtection="1"/>
    <xf numFmtId="0" fontId="34" fillId="0" borderId="34" xfId="1" applyNumberFormat="1" applyFont="1" applyFill="1" applyBorder="1" applyAlignment="1" applyProtection="1"/>
    <xf numFmtId="0" fontId="34" fillId="0" borderId="27" xfId="1" applyNumberFormat="1" applyFont="1" applyFill="1" applyBorder="1" applyAlignment="1" applyProtection="1"/>
    <xf numFmtId="0" fontId="35" fillId="0" borderId="27" xfId="1" applyNumberFormat="1" applyFont="1" applyFill="1" applyBorder="1" applyAlignment="1" applyProtection="1">
      <alignment horizontal="left"/>
    </xf>
    <xf numFmtId="2" fontId="33" fillId="0" borderId="41" xfId="1" applyNumberFormat="1" applyFont="1" applyFill="1" applyBorder="1" applyAlignment="1" applyProtection="1"/>
    <xf numFmtId="2" fontId="33" fillId="2" borderId="42" xfId="1" applyNumberFormat="1" applyFont="1" applyFill="1" applyBorder="1" applyAlignment="1" applyProtection="1"/>
    <xf numFmtId="0" fontId="22" fillId="0" borderId="43" xfId="1" applyNumberFormat="1" applyFont="1" applyFill="1" applyBorder="1" applyAlignment="1" applyProtection="1">
      <alignment horizontal="left" wrapText="1"/>
    </xf>
    <xf numFmtId="0" fontId="22" fillId="0" borderId="31" xfId="1" applyNumberFormat="1" applyFont="1" applyFill="1" applyBorder="1" applyAlignment="1" applyProtection="1">
      <alignment horizontal="left" wrapText="1"/>
    </xf>
    <xf numFmtId="0" fontId="22" fillId="0" borderId="44" xfId="1" applyNumberFormat="1" applyFont="1" applyFill="1" applyBorder="1" applyAlignment="1" applyProtection="1">
      <alignment horizontal="left" wrapText="1"/>
    </xf>
    <xf numFmtId="0" fontId="23" fillId="0" borderId="43" xfId="1" applyNumberFormat="1" applyFont="1" applyFill="1" applyBorder="1" applyAlignment="1" applyProtection="1">
      <alignment horizontal="right"/>
    </xf>
    <xf numFmtId="0" fontId="23" fillId="0" borderId="44" xfId="1" applyNumberFormat="1" applyFont="1" applyFill="1" applyBorder="1" applyAlignment="1" applyProtection="1">
      <alignment horizontal="right"/>
    </xf>
    <xf numFmtId="0" fontId="33" fillId="0" borderId="45" xfId="1" applyNumberFormat="1" applyFont="1" applyFill="1" applyBorder="1" applyAlignment="1" applyProtection="1">
      <alignment vertical="top" wrapText="1"/>
    </xf>
    <xf numFmtId="0" fontId="35" fillId="0" borderId="32" xfId="1" applyNumberFormat="1" applyFont="1" applyFill="1" applyBorder="1" applyAlignment="1" applyProtection="1"/>
    <xf numFmtId="0" fontId="35" fillId="0" borderId="16" xfId="1" applyNumberFormat="1" applyFont="1" applyFill="1" applyBorder="1" applyAlignment="1" applyProtection="1"/>
    <xf numFmtId="164" fontId="34" fillId="0" borderId="13" xfId="1" applyNumberFormat="1" applyFont="1" applyFill="1" applyBorder="1" applyAlignment="1" applyProtection="1"/>
    <xf numFmtId="0" fontId="34" fillId="0" borderId="13" xfId="1" applyNumberFormat="1" applyFont="1" applyFill="1" applyBorder="1" applyAlignment="1" applyProtection="1"/>
    <xf numFmtId="0" fontId="33" fillId="0" borderId="23" xfId="1" applyNumberFormat="1" applyFont="1" applyFill="1" applyBorder="1" applyAlignment="1" applyProtection="1">
      <alignment vertical="top" wrapText="1"/>
    </xf>
    <xf numFmtId="0" fontId="33" fillId="0" borderId="0" xfId="1" applyNumberFormat="1" applyFont="1" applyFill="1" applyBorder="1" applyAlignment="1" applyProtection="1">
      <alignment vertical="top" wrapText="1"/>
    </xf>
    <xf numFmtId="0" fontId="35" fillId="0" borderId="2" xfId="1" applyNumberFormat="1" applyFont="1" applyFill="1" applyBorder="1" applyAlignment="1" applyProtection="1"/>
    <xf numFmtId="0" fontId="35" fillId="0" borderId="4" xfId="1" applyNumberFormat="1" applyFont="1" applyFill="1" applyBorder="1" applyAlignment="1" applyProtection="1"/>
    <xf numFmtId="164" fontId="34" fillId="0" borderId="1" xfId="1" applyNumberFormat="1" applyFont="1" applyFill="1" applyBorder="1" applyAlignment="1" applyProtection="1"/>
    <xf numFmtId="0" fontId="34" fillId="0" borderId="1" xfId="1" applyNumberFormat="1" applyFont="1" applyFill="1" applyBorder="1" applyAlignment="1" applyProtection="1"/>
    <xf numFmtId="2" fontId="24" fillId="2" borderId="1" xfId="1" applyNumberFormat="1" applyFont="1" applyFill="1" applyBorder="1" applyAlignment="1" applyProtection="1"/>
    <xf numFmtId="0" fontId="33" fillId="0" borderId="46" xfId="1" applyNumberFormat="1" applyFont="1" applyFill="1" applyBorder="1" applyAlignment="1" applyProtection="1">
      <alignment vertical="top" wrapText="1"/>
    </xf>
    <xf numFmtId="0" fontId="34" fillId="0" borderId="44" xfId="1" applyNumberFormat="1" applyFont="1" applyFill="1" applyBorder="1" applyAlignment="1" applyProtection="1"/>
    <xf numFmtId="0" fontId="34" fillId="0" borderId="37" xfId="1" applyNumberFormat="1" applyFont="1" applyFill="1" applyBorder="1" applyAlignment="1" applyProtection="1">
      <alignment vertical="top" wrapText="1"/>
    </xf>
    <xf numFmtId="0" fontId="34" fillId="0" borderId="34" xfId="1" applyNumberFormat="1" applyFont="1" applyFill="1" applyBorder="1" applyAlignment="1" applyProtection="1">
      <alignment vertical="top" wrapText="1"/>
    </xf>
    <xf numFmtId="0" fontId="34" fillId="0" borderId="27" xfId="1" applyNumberFormat="1" applyFont="1" applyFill="1" applyBorder="1" applyAlignment="1" applyProtection="1">
      <alignment vertical="top" wrapText="1"/>
    </xf>
    <xf numFmtId="0" fontId="35" fillId="0" borderId="26" xfId="1" applyNumberFormat="1" applyFont="1" applyFill="1" applyBorder="1" applyAlignment="1" applyProtection="1"/>
    <xf numFmtId="0" fontId="35" fillId="0" borderId="27" xfId="1" applyNumberFormat="1" applyFont="1" applyFill="1" applyBorder="1" applyAlignment="1" applyProtection="1"/>
    <xf numFmtId="164" fontId="34" fillId="0" borderId="28" xfId="1" applyNumberFormat="1" applyFont="1" applyFill="1" applyBorder="1" applyAlignment="1" applyProtection="1"/>
    <xf numFmtId="0" fontId="34" fillId="0" borderId="28" xfId="1" applyNumberFormat="1" applyFont="1" applyFill="1" applyBorder="1" applyAlignment="1" applyProtection="1"/>
    <xf numFmtId="2" fontId="24" fillId="2" borderId="28" xfId="1" applyNumberFormat="1" applyFont="1" applyFill="1" applyBorder="1" applyAlignment="1" applyProtection="1"/>
    <xf numFmtId="0" fontId="41" fillId="0" borderId="0" xfId="1" applyNumberFormat="1" applyFont="1" applyFill="1" applyBorder="1" applyAlignment="1" applyProtection="1"/>
    <xf numFmtId="2" fontId="41" fillId="0" borderId="0" xfId="1" applyNumberFormat="1" applyFont="1" applyFill="1" applyBorder="1" applyAlignment="1" applyProtection="1"/>
    <xf numFmtId="2" fontId="41" fillId="2" borderId="0" xfId="1" applyNumberFormat="1" applyFont="1" applyFill="1" applyBorder="1" applyAlignment="1" applyProtection="1"/>
    <xf numFmtId="0" fontId="32" fillId="0" borderId="0" xfId="0" applyFont="1"/>
    <xf numFmtId="0" fontId="32" fillId="0" borderId="29" xfId="0" applyFont="1" applyBorder="1"/>
    <xf numFmtId="0" fontId="23" fillId="0" borderId="17" xfId="0" applyFont="1" applyBorder="1" applyAlignment="1">
      <alignment horizontal="right" wrapText="1"/>
    </xf>
    <xf numFmtId="0" fontId="23" fillId="0" borderId="18" xfId="0" applyFont="1" applyBorder="1" applyAlignment="1">
      <alignment horizontal="right" wrapText="1"/>
    </xf>
    <xf numFmtId="2" fontId="23" fillId="0" borderId="19" xfId="0" applyNumberFormat="1" applyFont="1" applyBorder="1"/>
    <xf numFmtId="2" fontId="23" fillId="0" borderId="1" xfId="0" applyNumberFormat="1" applyFont="1" applyBorder="1"/>
    <xf numFmtId="2" fontId="24" fillId="0" borderId="19" xfId="0" applyNumberFormat="1" applyFont="1" applyBorder="1"/>
    <xf numFmtId="2" fontId="24" fillId="4" borderId="47" xfId="0" applyNumberFormat="1" applyFont="1" applyFill="1" applyBorder="1"/>
    <xf numFmtId="0" fontId="29" fillId="0" borderId="45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31" fillId="0" borderId="29" xfId="0" applyFont="1" applyBorder="1"/>
    <xf numFmtId="0" fontId="28" fillId="0" borderId="32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2" fontId="28" fillId="0" borderId="19" xfId="0" applyNumberFormat="1" applyFont="1" applyBorder="1"/>
    <xf numFmtId="2" fontId="29" fillId="0" borderId="19" xfId="0" applyNumberFormat="1" applyFont="1" applyBorder="1"/>
    <xf numFmtId="2" fontId="29" fillId="4" borderId="47" xfId="0" applyNumberFormat="1" applyFont="1" applyFill="1" applyBorder="1"/>
    <xf numFmtId="0" fontId="42" fillId="0" borderId="0" xfId="0" applyFont="1"/>
    <xf numFmtId="0" fontId="27" fillId="0" borderId="23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31" fillId="0" borderId="0" xfId="0" applyFont="1" applyBorder="1"/>
    <xf numFmtId="0" fontId="28" fillId="0" borderId="2" xfId="0" applyFont="1" applyBorder="1" applyAlignment="1">
      <alignment horizontal="left" wrapText="1"/>
    </xf>
    <xf numFmtId="0" fontId="28" fillId="0" borderId="4" xfId="0" applyFont="1" applyBorder="1" applyAlignment="1">
      <alignment horizontal="left" wrapText="1"/>
    </xf>
    <xf numFmtId="2" fontId="28" fillId="0" borderId="1" xfId="0" applyNumberFormat="1" applyFont="1" applyBorder="1"/>
    <xf numFmtId="2" fontId="28" fillId="0" borderId="13" xfId="0" applyNumberFormat="1" applyFont="1" applyBorder="1"/>
    <xf numFmtId="2" fontId="29" fillId="4" borderId="48" xfId="0" applyNumberFormat="1" applyFont="1" applyFill="1" applyBorder="1"/>
    <xf numFmtId="0" fontId="27" fillId="0" borderId="46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0" fontId="28" fillId="0" borderId="39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29" fillId="0" borderId="25" xfId="0" applyFont="1" applyBorder="1"/>
    <xf numFmtId="0" fontId="31" fillId="0" borderId="10" xfId="0" applyFont="1" applyBorder="1"/>
    <xf numFmtId="0" fontId="28" fillId="0" borderId="26" xfId="0" applyFont="1" applyBorder="1" applyAlignment="1">
      <alignment horizontal="left" wrapText="1"/>
    </xf>
    <xf numFmtId="0" fontId="28" fillId="0" borderId="27" xfId="0" applyFont="1" applyBorder="1" applyAlignment="1">
      <alignment horizontal="left" wrapText="1"/>
    </xf>
    <xf numFmtId="2" fontId="28" fillId="0" borderId="28" xfId="0" applyNumberFormat="1" applyFont="1" applyBorder="1"/>
    <xf numFmtId="2" fontId="28" fillId="0" borderId="12" xfId="0" applyNumberFormat="1" applyFont="1" applyBorder="1"/>
    <xf numFmtId="2" fontId="29" fillId="0" borderId="28" xfId="0" applyNumberFormat="1" applyFont="1" applyBorder="1"/>
    <xf numFmtId="2" fontId="29" fillId="4" borderId="41" xfId="0" applyNumberFormat="1" applyFont="1" applyFill="1" applyBorder="1"/>
    <xf numFmtId="0" fontId="22" fillId="0" borderId="32" xfId="2" applyFont="1" applyBorder="1" applyAlignment="1">
      <alignment horizontal="left" wrapText="1"/>
    </xf>
    <xf numFmtId="0" fontId="22" fillId="0" borderId="15" xfId="2" applyFont="1" applyBorder="1" applyAlignment="1">
      <alignment horizontal="left" wrapText="1"/>
    </xf>
    <xf numFmtId="0" fontId="22" fillId="0" borderId="16" xfId="2" applyFont="1" applyBorder="1" applyAlignment="1">
      <alignment horizontal="left" wrapText="1"/>
    </xf>
    <xf numFmtId="0" fontId="23" fillId="0" borderId="17" xfId="2" applyFont="1" applyBorder="1" applyAlignment="1">
      <alignment horizontal="right"/>
    </xf>
    <xf numFmtId="0" fontId="23" fillId="0" borderId="18" xfId="2" applyFont="1" applyBorder="1" applyAlignment="1">
      <alignment horizontal="right"/>
    </xf>
    <xf numFmtId="2" fontId="23" fillId="0" borderId="13" xfId="2" applyNumberFormat="1" applyFont="1" applyBorder="1"/>
    <xf numFmtId="164" fontId="23" fillId="0" borderId="19" xfId="2" applyNumberFormat="1" applyFont="1" applyBorder="1"/>
    <xf numFmtId="2" fontId="24" fillId="0" borderId="1" xfId="2" applyNumberFormat="1" applyFont="1" applyBorder="1"/>
    <xf numFmtId="0" fontId="23" fillId="4" borderId="33" xfId="2" applyFont="1" applyFill="1" applyBorder="1"/>
    <xf numFmtId="0" fontId="43" fillId="0" borderId="0" xfId="2" applyFont="1"/>
    <xf numFmtId="0" fontId="27" fillId="0" borderId="2" xfId="2" applyFont="1" applyBorder="1" applyAlignment="1">
      <alignment horizontal="left" wrapText="1"/>
    </xf>
    <xf numFmtId="0" fontId="27" fillId="0" borderId="3" xfId="2" applyFont="1" applyBorder="1" applyAlignment="1">
      <alignment horizontal="left" wrapText="1"/>
    </xf>
    <xf numFmtId="0" fontId="27" fillId="0" borderId="4" xfId="2" applyFont="1" applyBorder="1" applyAlignment="1">
      <alignment horizontal="left" wrapText="1"/>
    </xf>
    <xf numFmtId="0" fontId="28" fillId="0" borderId="32" xfId="2" applyFont="1" applyBorder="1" applyAlignment="1"/>
    <xf numFmtId="0" fontId="28" fillId="0" borderId="16" xfId="2" applyFont="1" applyBorder="1" applyAlignment="1"/>
    <xf numFmtId="164" fontId="28" fillId="0" borderId="13" xfId="2" applyNumberFormat="1" applyFont="1" applyBorder="1"/>
    <xf numFmtId="164" fontId="28" fillId="0" borderId="1" xfId="2" applyNumberFormat="1" applyFont="1" applyBorder="1"/>
    <xf numFmtId="2" fontId="28" fillId="0" borderId="13" xfId="2" applyNumberFormat="1" applyFont="1" applyBorder="1"/>
    <xf numFmtId="2" fontId="29" fillId="0" borderId="1" xfId="2" applyNumberFormat="1" applyFont="1" applyBorder="1"/>
    <xf numFmtId="0" fontId="27" fillId="0" borderId="6" xfId="2" applyFont="1" applyBorder="1" applyAlignment="1">
      <alignment horizontal="left" wrapText="1"/>
    </xf>
    <xf numFmtId="0" fontId="27" fillId="0" borderId="24" xfId="2" applyFont="1" applyBorder="1" applyAlignment="1">
      <alignment horizontal="left" wrapText="1"/>
    </xf>
    <xf numFmtId="0" fontId="28" fillId="0" borderId="2" xfId="2" applyFont="1" applyBorder="1" applyAlignment="1"/>
    <xf numFmtId="0" fontId="28" fillId="0" borderId="4" xfId="2" applyFont="1" applyBorder="1" applyAlignment="1"/>
    <xf numFmtId="0" fontId="28" fillId="0" borderId="6" xfId="2" applyFont="1" applyBorder="1" applyAlignment="1">
      <alignment vertical="top" wrapText="1"/>
    </xf>
    <xf numFmtId="0" fontId="28" fillId="0" borderId="0" xfId="2" applyFont="1" applyBorder="1" applyAlignment="1">
      <alignment vertical="top" wrapText="1"/>
    </xf>
    <xf numFmtId="0" fontId="28" fillId="0" borderId="31" xfId="2" applyFont="1" applyBorder="1" applyAlignment="1">
      <alignment vertical="top" wrapText="1"/>
    </xf>
    <xf numFmtId="0" fontId="31" fillId="0" borderId="26" xfId="2" applyFont="1" applyBorder="1"/>
    <xf numFmtId="0" fontId="31" fillId="0" borderId="34" xfId="2" applyFont="1" applyBorder="1"/>
    <xf numFmtId="0" fontId="31" fillId="0" borderId="27" xfId="2" applyFont="1" applyBorder="1"/>
    <xf numFmtId="0" fontId="28" fillId="0" borderId="26" xfId="2" applyFont="1" applyBorder="1" applyAlignment="1">
      <alignment horizontal="left"/>
    </xf>
    <xf numFmtId="0" fontId="28" fillId="0" borderId="27" xfId="2" applyFont="1" applyBorder="1" applyAlignment="1">
      <alignment horizontal="left"/>
    </xf>
    <xf numFmtId="1" fontId="28" fillId="0" borderId="28" xfId="2" applyNumberFormat="1" applyFont="1" applyBorder="1"/>
    <xf numFmtId="164" fontId="28" fillId="0" borderId="19" xfId="2" applyNumberFormat="1" applyFont="1" applyBorder="1"/>
    <xf numFmtId="2" fontId="28" fillId="0" borderId="28" xfId="2" applyNumberFormat="1" applyFont="1" applyBorder="1"/>
    <xf numFmtId="2" fontId="29" fillId="0" borderId="28" xfId="2" applyNumberFormat="1" applyFont="1" applyBorder="1"/>
    <xf numFmtId="2" fontId="24" fillId="4" borderId="28" xfId="2" applyNumberFormat="1" applyFont="1" applyFill="1" applyBorder="1"/>
    <xf numFmtId="0" fontId="24" fillId="0" borderId="49" xfId="1" applyNumberFormat="1" applyFont="1" applyFill="1" applyBorder="1" applyAlignment="1" applyProtection="1"/>
    <xf numFmtId="0" fontId="24" fillId="0" borderId="50" xfId="1" applyNumberFormat="1" applyFont="1" applyFill="1" applyBorder="1" applyAlignment="1" applyProtection="1"/>
    <xf numFmtId="0" fontId="24" fillId="0" borderId="18" xfId="1" applyNumberFormat="1" applyFont="1" applyFill="1" applyBorder="1" applyAlignment="1" applyProtection="1"/>
    <xf numFmtId="0" fontId="32" fillId="0" borderId="17" xfId="1" applyNumberFormat="1" applyFont="1" applyFill="1" applyBorder="1" applyAlignment="1" applyProtection="1"/>
    <xf numFmtId="0" fontId="32" fillId="0" borderId="18" xfId="1" applyNumberFormat="1" applyFont="1" applyFill="1" applyBorder="1" applyAlignment="1" applyProtection="1"/>
    <xf numFmtId="0" fontId="32" fillId="2" borderId="51" xfId="1" applyNumberFormat="1" applyFont="1" applyFill="1" applyBorder="1" applyAlignment="1" applyProtection="1"/>
    <xf numFmtId="0" fontId="42" fillId="0" borderId="0" xfId="1" applyFont="1"/>
    <xf numFmtId="0" fontId="33" fillId="0" borderId="14" xfId="1" applyNumberFormat="1" applyFont="1" applyFill="1" applyBorder="1" applyAlignment="1" applyProtection="1"/>
    <xf numFmtId="0" fontId="33" fillId="0" borderId="15" xfId="1" applyNumberFormat="1" applyFont="1" applyFill="1" applyBorder="1" applyAlignment="1" applyProtection="1"/>
    <xf numFmtId="0" fontId="33" fillId="0" borderId="16" xfId="1" applyNumberFormat="1" applyFont="1" applyFill="1" applyBorder="1" applyAlignment="1" applyProtection="1"/>
    <xf numFmtId="0" fontId="34" fillId="0" borderId="32" xfId="1" applyNumberFormat="1" applyFont="1" applyFill="1" applyBorder="1" applyAlignment="1" applyProtection="1"/>
    <xf numFmtId="0" fontId="34" fillId="0" borderId="16" xfId="1" applyNumberFormat="1" applyFont="1" applyFill="1" applyBorder="1" applyAlignment="1" applyProtection="1"/>
    <xf numFmtId="0" fontId="34" fillId="0" borderId="26" xfId="1" applyNumberFormat="1" applyFont="1" applyFill="1" applyBorder="1" applyAlignment="1" applyProtection="1"/>
    <xf numFmtId="0" fontId="34" fillId="0" borderId="27" xfId="1" applyNumberFormat="1" applyFont="1" applyFill="1" applyBorder="1" applyAlignment="1" applyProtection="1"/>
    <xf numFmtId="2" fontId="34" fillId="0" borderId="28" xfId="1" applyNumberFormat="1" applyFont="1" applyFill="1" applyBorder="1" applyAlignment="1" applyProtection="1"/>
    <xf numFmtId="0" fontId="43" fillId="0" borderId="0" xfId="1" applyFont="1"/>
    <xf numFmtId="0" fontId="32" fillId="4" borderId="33" xfId="1" applyFont="1" applyFill="1" applyBorder="1"/>
    <xf numFmtId="0" fontId="28" fillId="0" borderId="43" xfId="1" applyFont="1" applyBorder="1" applyAlignment="1">
      <alignment horizontal="left" vertical="top" wrapText="1"/>
    </xf>
    <xf numFmtId="0" fontId="28" fillId="0" borderId="31" xfId="1" applyFont="1" applyBorder="1" applyAlignment="1">
      <alignment horizontal="left" vertical="top" wrapText="1"/>
    </xf>
    <xf numFmtId="2" fontId="24" fillId="4" borderId="28" xfId="1" applyNumberFormat="1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5"/>
  <sheetViews>
    <sheetView tabSelected="1" topLeftCell="A136" workbookViewId="0">
      <selection activeCell="Q10" sqref="Q10"/>
    </sheetView>
  </sheetViews>
  <sheetFormatPr defaultRowHeight="14.4"/>
  <sheetData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8">
      <c r="B4" s="1"/>
      <c r="C4" s="1"/>
      <c r="D4" s="1"/>
      <c r="E4" s="1"/>
      <c r="F4" s="1"/>
      <c r="G4" s="1"/>
      <c r="H4" s="1"/>
      <c r="I4" s="2"/>
      <c r="J4" s="3" t="s">
        <v>0</v>
      </c>
      <c r="K4" s="1"/>
      <c r="L4" s="1"/>
      <c r="M4" s="1"/>
      <c r="N4" s="1"/>
    </row>
    <row r="5" spans="2:14">
      <c r="B5" s="4"/>
      <c r="C5" s="4"/>
      <c r="D5" s="4"/>
      <c r="E5" s="4"/>
      <c r="F5" s="4"/>
      <c r="G5" s="4"/>
      <c r="H5" s="4"/>
      <c r="I5" s="5"/>
      <c r="J5" s="4" t="s">
        <v>1</v>
      </c>
      <c r="K5" s="4"/>
      <c r="L5" s="4"/>
      <c r="M5" s="4"/>
      <c r="N5" s="1"/>
    </row>
    <row r="6" spans="2:14" ht="18">
      <c r="B6" s="1"/>
      <c r="C6" s="1"/>
      <c r="D6" s="1"/>
      <c r="E6" s="1"/>
      <c r="F6" s="1"/>
      <c r="G6" s="1"/>
      <c r="H6" s="1"/>
      <c r="I6" s="1"/>
      <c r="J6" s="3" t="s">
        <v>2</v>
      </c>
      <c r="K6" s="1"/>
      <c r="L6" s="1"/>
      <c r="M6" s="1"/>
      <c r="N6" s="1"/>
    </row>
    <row r="7" spans="2:14" ht="18">
      <c r="B7" s="1"/>
      <c r="C7" s="1"/>
      <c r="D7" s="1"/>
      <c r="E7" s="1"/>
      <c r="F7" s="1"/>
      <c r="G7" s="1"/>
      <c r="H7" s="1"/>
      <c r="I7" s="1"/>
      <c r="J7" s="3"/>
      <c r="K7" s="1"/>
      <c r="L7" s="1"/>
      <c r="M7" s="1"/>
      <c r="N7" s="1"/>
    </row>
    <row r="8" spans="2:14" ht="18">
      <c r="B8" s="1"/>
      <c r="C8" s="1"/>
      <c r="D8" s="1"/>
      <c r="E8" s="1"/>
      <c r="F8" s="1"/>
      <c r="G8" s="1"/>
      <c r="H8" s="1"/>
      <c r="I8" s="1"/>
      <c r="J8" s="3"/>
      <c r="K8" s="1"/>
      <c r="L8" s="1"/>
      <c r="M8" s="1"/>
      <c r="N8" s="1"/>
    </row>
    <row r="9" spans="2:14" ht="23.4">
      <c r="B9" s="1"/>
      <c r="C9" s="1"/>
      <c r="D9" s="1"/>
      <c r="E9" s="1"/>
      <c r="F9" s="6" t="s">
        <v>3</v>
      </c>
      <c r="G9" s="6"/>
      <c r="H9" s="6"/>
      <c r="I9" s="7"/>
      <c r="J9" s="7"/>
      <c r="K9" s="8"/>
      <c r="L9" s="9"/>
      <c r="M9" s="6"/>
      <c r="N9" s="1"/>
    </row>
    <row r="10" spans="2:14" ht="23.4">
      <c r="B10" s="1"/>
      <c r="C10" s="2"/>
      <c r="D10" s="1"/>
      <c r="E10" s="1"/>
      <c r="F10" s="1"/>
      <c r="G10" s="10"/>
      <c r="H10" s="11"/>
      <c r="I10" s="1"/>
      <c r="J10" s="1"/>
      <c r="K10" s="1"/>
      <c r="L10" s="1"/>
      <c r="M10" s="1"/>
      <c r="N10" s="1"/>
    </row>
    <row r="11" spans="2:14" ht="21">
      <c r="B11" s="1"/>
      <c r="C11" s="12" t="s">
        <v>4</v>
      </c>
      <c r="D11" s="13" t="s">
        <v>5</v>
      </c>
      <c r="E11" s="14"/>
      <c r="F11" s="14"/>
      <c r="G11" s="14"/>
      <c r="H11" s="14"/>
      <c r="I11" s="15"/>
      <c r="J11" s="12" t="s">
        <v>6</v>
      </c>
      <c r="K11" s="12" t="s">
        <v>7</v>
      </c>
      <c r="L11" s="12" t="s">
        <v>6</v>
      </c>
      <c r="M11" s="12" t="s">
        <v>7</v>
      </c>
      <c r="N11" s="1"/>
    </row>
    <row r="12" spans="2:14" ht="21">
      <c r="B12" s="1"/>
      <c r="C12" s="12"/>
      <c r="D12" s="6" t="s">
        <v>8</v>
      </c>
      <c r="E12" s="16"/>
      <c r="F12" s="16"/>
      <c r="G12" s="16"/>
      <c r="H12" s="16"/>
      <c r="I12" s="17"/>
      <c r="J12" s="18" t="s">
        <v>9</v>
      </c>
      <c r="K12" s="19"/>
      <c r="L12" s="18" t="s">
        <v>10</v>
      </c>
      <c r="M12" s="19"/>
      <c r="N12" s="1"/>
    </row>
    <row r="13" spans="2:14" ht="16.2">
      <c r="B13" s="1"/>
      <c r="C13" s="20">
        <v>1</v>
      </c>
      <c r="D13" s="21" t="s">
        <v>11</v>
      </c>
      <c r="E13" s="22"/>
      <c r="F13" s="22"/>
      <c r="G13" s="22"/>
      <c r="H13" s="22"/>
      <c r="I13" s="23"/>
      <c r="J13" s="24" t="s">
        <v>12</v>
      </c>
      <c r="K13" s="25">
        <v>24.14</v>
      </c>
      <c r="L13" s="24" t="s">
        <v>13</v>
      </c>
      <c r="M13" s="25">
        <v>24.14</v>
      </c>
      <c r="N13" s="1"/>
    </row>
    <row r="14" spans="2:14" ht="16.2">
      <c r="B14" s="1"/>
      <c r="C14" s="20">
        <v>2</v>
      </c>
      <c r="D14" s="21" t="s">
        <v>14</v>
      </c>
      <c r="E14" s="22"/>
      <c r="F14" s="22"/>
      <c r="G14" s="22"/>
      <c r="H14" s="22"/>
      <c r="I14" s="23"/>
      <c r="J14" s="24" t="s">
        <v>15</v>
      </c>
      <c r="K14" s="25">
        <v>8.84</v>
      </c>
      <c r="L14" s="24" t="s">
        <v>15</v>
      </c>
      <c r="M14" s="25">
        <v>8.84</v>
      </c>
      <c r="N14" s="1"/>
    </row>
    <row r="15" spans="2:14" ht="16.2">
      <c r="B15" s="1"/>
      <c r="C15" s="20">
        <v>3</v>
      </c>
      <c r="D15" s="21" t="s">
        <v>16</v>
      </c>
      <c r="E15" s="22"/>
      <c r="F15" s="22"/>
      <c r="G15" s="22"/>
      <c r="H15" s="22"/>
      <c r="I15" s="23"/>
      <c r="J15" s="24" t="s">
        <v>17</v>
      </c>
      <c r="K15" s="25">
        <v>11.93</v>
      </c>
      <c r="L15" s="24" t="s">
        <v>17</v>
      </c>
      <c r="M15" s="25">
        <v>11.93</v>
      </c>
      <c r="N15" s="1"/>
    </row>
    <row r="16" spans="2:14" ht="16.2">
      <c r="B16" s="1"/>
      <c r="C16" s="20">
        <v>4</v>
      </c>
      <c r="D16" s="21" t="s">
        <v>18</v>
      </c>
      <c r="E16" s="22"/>
      <c r="F16" s="22"/>
      <c r="G16" s="22"/>
      <c r="H16" s="22"/>
      <c r="I16" s="23"/>
      <c r="J16" s="24" t="s">
        <v>19</v>
      </c>
      <c r="K16" s="25">
        <v>1.58</v>
      </c>
      <c r="L16" s="24" t="s">
        <v>19</v>
      </c>
      <c r="M16" s="25">
        <v>1.58</v>
      </c>
      <c r="N16" s="1"/>
    </row>
    <row r="17" spans="2:14" ht="20.399999999999999">
      <c r="B17" s="1"/>
      <c r="C17" s="20"/>
      <c r="D17" s="26" t="s">
        <v>20</v>
      </c>
      <c r="E17" s="27"/>
      <c r="F17" s="27"/>
      <c r="G17" s="27"/>
      <c r="H17" s="27"/>
      <c r="I17" s="28"/>
      <c r="J17" s="29"/>
      <c r="K17" s="30">
        <f>SUM(K13:K16)</f>
        <v>46.49</v>
      </c>
      <c r="L17" s="29"/>
      <c r="M17" s="30">
        <f>SUM(M13:M16)</f>
        <v>46.49</v>
      </c>
      <c r="N17" s="1"/>
    </row>
    <row r="18" spans="2:14" ht="23.4">
      <c r="B18" s="1"/>
      <c r="C18" s="20"/>
      <c r="D18" s="31"/>
      <c r="E18" s="32"/>
      <c r="F18" s="32"/>
      <c r="G18" s="32"/>
      <c r="H18" s="32"/>
      <c r="I18" s="33"/>
      <c r="J18" s="29"/>
      <c r="K18" s="30"/>
      <c r="L18" s="29"/>
      <c r="M18" s="30"/>
      <c r="N18" s="1"/>
    </row>
    <row r="19" spans="2:14" ht="23.4">
      <c r="B19" s="1"/>
      <c r="C19" s="20"/>
      <c r="D19" s="6" t="s">
        <v>21</v>
      </c>
      <c r="E19" s="34"/>
      <c r="F19" s="34"/>
      <c r="G19" s="34"/>
      <c r="H19" s="34"/>
      <c r="I19" s="35"/>
      <c r="J19" s="36" t="s">
        <v>22</v>
      </c>
      <c r="K19" s="37"/>
      <c r="L19" s="37"/>
      <c r="M19" s="38"/>
      <c r="N19" s="1"/>
    </row>
    <row r="20" spans="2:14" ht="16.2">
      <c r="B20" s="1"/>
      <c r="C20" s="20">
        <v>1</v>
      </c>
      <c r="D20" s="21" t="s">
        <v>23</v>
      </c>
      <c r="E20" s="22"/>
      <c r="F20" s="22"/>
      <c r="G20" s="22"/>
      <c r="H20" s="22"/>
      <c r="I20" s="23"/>
      <c r="J20" s="24" t="s">
        <v>24</v>
      </c>
      <c r="K20" s="25">
        <v>18.23</v>
      </c>
      <c r="L20" s="24" t="s">
        <v>24</v>
      </c>
      <c r="M20" s="25">
        <v>18.23</v>
      </c>
      <c r="N20" s="1"/>
    </row>
    <row r="21" spans="2:14" ht="16.2">
      <c r="B21" s="1"/>
      <c r="C21" s="20">
        <v>2</v>
      </c>
      <c r="D21" s="21" t="s">
        <v>25</v>
      </c>
      <c r="E21" s="22"/>
      <c r="F21" s="22"/>
      <c r="G21" s="22"/>
      <c r="H21" s="22"/>
      <c r="I21" s="23"/>
      <c r="J21" s="24" t="s">
        <v>26</v>
      </c>
      <c r="K21" s="25">
        <v>42.75</v>
      </c>
      <c r="L21" s="24" t="s">
        <v>26</v>
      </c>
      <c r="M21" s="25">
        <v>42.75</v>
      </c>
      <c r="N21" s="1"/>
    </row>
    <row r="22" spans="2:14" ht="16.2">
      <c r="B22" s="1"/>
      <c r="C22" s="20">
        <v>3</v>
      </c>
      <c r="D22" s="21" t="s">
        <v>27</v>
      </c>
      <c r="E22" s="22"/>
      <c r="F22" s="22"/>
      <c r="G22" s="22"/>
      <c r="H22" s="22"/>
      <c r="I22" s="23"/>
      <c r="J22" s="24" t="s">
        <v>17</v>
      </c>
      <c r="K22" s="25">
        <v>3.84</v>
      </c>
      <c r="L22" s="24" t="s">
        <v>17</v>
      </c>
      <c r="M22" s="25">
        <v>3.84</v>
      </c>
      <c r="N22" s="1"/>
    </row>
    <row r="23" spans="2:14" ht="16.2">
      <c r="B23" s="1"/>
      <c r="C23" s="20">
        <v>4</v>
      </c>
      <c r="D23" s="21" t="s">
        <v>28</v>
      </c>
      <c r="E23" s="22"/>
      <c r="F23" s="22"/>
      <c r="G23" s="22"/>
      <c r="H23" s="22"/>
      <c r="I23" s="23"/>
      <c r="J23" s="24" t="s">
        <v>29</v>
      </c>
      <c r="K23" s="25">
        <v>3.17</v>
      </c>
      <c r="L23" s="24" t="s">
        <v>29</v>
      </c>
      <c r="M23" s="25">
        <v>3.17</v>
      </c>
      <c r="N23" s="1"/>
    </row>
    <row r="24" spans="2:14" ht="18">
      <c r="B24" s="1"/>
      <c r="C24" s="20"/>
      <c r="D24" s="39" t="s">
        <v>20</v>
      </c>
      <c r="E24" s="40"/>
      <c r="F24" s="40"/>
      <c r="G24" s="40"/>
      <c r="H24" s="40"/>
      <c r="I24" s="41"/>
      <c r="J24" s="29"/>
      <c r="K24" s="42">
        <f>SUM(K20:K23)</f>
        <v>67.990000000000009</v>
      </c>
      <c r="L24" s="29"/>
      <c r="M24" s="42">
        <f>SUM(M20:M23)</f>
        <v>67.990000000000009</v>
      </c>
      <c r="N24" s="1"/>
    </row>
    <row r="25" spans="2:14" ht="21">
      <c r="B25" s="1"/>
      <c r="C25" s="12"/>
      <c r="D25" s="43" t="s">
        <v>30</v>
      </c>
      <c r="E25" s="16"/>
      <c r="F25" s="16"/>
      <c r="G25" s="16"/>
      <c r="H25" s="16"/>
      <c r="I25" s="17"/>
      <c r="J25" s="12"/>
      <c r="K25" s="12"/>
      <c r="L25" s="36"/>
      <c r="M25" s="38"/>
      <c r="N25" s="1"/>
    </row>
    <row r="26" spans="2:14" ht="16.2">
      <c r="B26" s="9"/>
      <c r="C26" s="20">
        <v>1</v>
      </c>
      <c r="D26" s="21" t="s">
        <v>31</v>
      </c>
      <c r="E26" s="22"/>
      <c r="F26" s="22"/>
      <c r="G26" s="22"/>
      <c r="H26" s="22"/>
      <c r="I26" s="23"/>
      <c r="J26" s="24" t="s">
        <v>32</v>
      </c>
      <c r="K26" s="25">
        <v>23.69</v>
      </c>
      <c r="L26" s="24" t="s">
        <v>32</v>
      </c>
      <c r="M26" s="25">
        <v>23.69</v>
      </c>
      <c r="N26" s="1"/>
    </row>
    <row r="27" spans="2:14" ht="16.2">
      <c r="B27" s="9"/>
      <c r="C27" s="20">
        <v>2</v>
      </c>
      <c r="D27" s="21" t="s">
        <v>33</v>
      </c>
      <c r="E27" s="22"/>
      <c r="F27" s="22"/>
      <c r="G27" s="22"/>
      <c r="H27" s="22"/>
      <c r="I27" s="23"/>
      <c r="J27" s="24" t="s">
        <v>34</v>
      </c>
      <c r="K27" s="25">
        <v>24.48</v>
      </c>
      <c r="L27" s="24" t="s">
        <v>34</v>
      </c>
      <c r="M27" s="25">
        <v>24.48</v>
      </c>
      <c r="N27" s="1"/>
    </row>
    <row r="28" spans="2:14" ht="16.2">
      <c r="B28" s="9"/>
      <c r="C28" s="20">
        <v>3</v>
      </c>
      <c r="D28" s="21" t="s">
        <v>35</v>
      </c>
      <c r="E28" s="22"/>
      <c r="F28" s="22"/>
      <c r="G28" s="22"/>
      <c r="H28" s="22"/>
      <c r="I28" s="23"/>
      <c r="J28" s="24" t="s">
        <v>36</v>
      </c>
      <c r="K28" s="25">
        <v>25.18</v>
      </c>
      <c r="L28" s="24" t="s">
        <v>36</v>
      </c>
      <c r="M28" s="25">
        <v>25.18</v>
      </c>
      <c r="N28" s="1"/>
    </row>
    <row r="29" spans="2:14" ht="16.2">
      <c r="B29" s="9"/>
      <c r="C29" s="20">
        <v>4</v>
      </c>
      <c r="D29" s="21" t="s">
        <v>37</v>
      </c>
      <c r="E29" s="22"/>
      <c r="F29" s="22"/>
      <c r="G29" s="22"/>
      <c r="H29" s="22"/>
      <c r="I29" s="23"/>
      <c r="J29" s="24" t="s">
        <v>17</v>
      </c>
      <c r="K29" s="25">
        <v>13.99</v>
      </c>
      <c r="L29" s="24" t="s">
        <v>17</v>
      </c>
      <c r="M29" s="25">
        <v>13.99</v>
      </c>
      <c r="N29" s="1"/>
    </row>
    <row r="30" spans="2:14" ht="16.2">
      <c r="B30" s="9"/>
      <c r="C30" s="20">
        <v>5</v>
      </c>
      <c r="D30" s="21" t="s">
        <v>38</v>
      </c>
      <c r="E30" s="22"/>
      <c r="F30" s="22"/>
      <c r="G30" s="22"/>
      <c r="H30" s="22"/>
      <c r="I30" s="23"/>
      <c r="J30" s="24" t="s">
        <v>39</v>
      </c>
      <c r="K30" s="25">
        <v>1.49</v>
      </c>
      <c r="L30" s="24" t="s">
        <v>39</v>
      </c>
      <c r="M30" s="25">
        <v>1.49</v>
      </c>
      <c r="N30" s="1"/>
    </row>
    <row r="31" spans="2:1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"/>
    </row>
    <row r="33" spans="2:14">
      <c r="B33" s="4"/>
      <c r="C33" s="4" t="s">
        <v>40</v>
      </c>
      <c r="D33" s="4"/>
      <c r="E33" s="4"/>
      <c r="F33" s="4"/>
      <c r="G33" s="4"/>
      <c r="H33" s="4"/>
      <c r="I33" s="4"/>
      <c r="J33" s="4" t="s">
        <v>41</v>
      </c>
      <c r="K33" s="4"/>
      <c r="L33" s="4"/>
      <c r="M33" s="4"/>
      <c r="N33" s="1"/>
    </row>
    <row r="34" spans="2:14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"/>
    </row>
    <row r="35" spans="2:14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"/>
    </row>
    <row r="36" spans="2:14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"/>
    </row>
    <row r="37" spans="2:1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"/>
    </row>
    <row r="38" spans="2:1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"/>
    </row>
    <row r="39" spans="2:1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"/>
    </row>
    <row r="40" spans="2:1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"/>
    </row>
    <row r="41" spans="2:1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"/>
    </row>
    <row r="42" spans="2:1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"/>
    </row>
    <row r="43" spans="2:1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1"/>
    </row>
    <row r="44" spans="2:1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"/>
    </row>
    <row r="45" spans="2:1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"/>
    </row>
    <row r="46" spans="2:14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"/>
    </row>
    <row r="47" spans="2:14">
      <c r="B47" s="44" t="s">
        <v>42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5"/>
      <c r="N47" s="1"/>
    </row>
    <row r="48" spans="2:14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  <c r="N48" s="1"/>
    </row>
    <row r="49" spans="2:14" ht="15.6">
      <c r="B49" s="46" t="s">
        <v>5</v>
      </c>
      <c r="C49" s="47"/>
      <c r="D49" s="47"/>
      <c r="E49" s="48"/>
      <c r="F49" s="46" t="s">
        <v>43</v>
      </c>
      <c r="G49" s="48"/>
      <c r="H49" s="49" t="s">
        <v>44</v>
      </c>
      <c r="I49" s="50" t="s">
        <v>45</v>
      </c>
      <c r="J49" s="49" t="s">
        <v>46</v>
      </c>
      <c r="K49" s="49" t="s">
        <v>47</v>
      </c>
      <c r="L49" s="51" t="s">
        <v>48</v>
      </c>
      <c r="M49" s="49" t="s">
        <v>47</v>
      </c>
      <c r="N49" s="1"/>
    </row>
    <row r="50" spans="2:14" ht="15" thickBot="1">
      <c r="B50" s="52"/>
      <c r="C50" s="53"/>
      <c r="D50" s="53"/>
      <c r="E50" s="54"/>
      <c r="F50" s="52"/>
      <c r="G50" s="54"/>
      <c r="H50" s="55"/>
      <c r="I50" s="56"/>
      <c r="J50" s="55"/>
      <c r="K50" s="55"/>
      <c r="L50" s="57"/>
      <c r="M50" s="55"/>
      <c r="N50" s="1"/>
    </row>
    <row r="51" spans="2:14" ht="15" thickBot="1">
      <c r="B51" s="58"/>
      <c r="C51" s="59"/>
      <c r="D51" s="59"/>
      <c r="E51" s="60"/>
      <c r="F51" s="61">
        <f>H51*100</f>
        <v>260</v>
      </c>
      <c r="G51" s="62"/>
      <c r="H51" s="63">
        <v>2.6</v>
      </c>
      <c r="I51" s="64"/>
      <c r="J51" s="65"/>
      <c r="K51" s="66"/>
      <c r="L51" s="67"/>
      <c r="M51" s="68"/>
      <c r="N51" s="69"/>
    </row>
    <row r="52" spans="2:14">
      <c r="B52" s="70" t="s">
        <v>49</v>
      </c>
      <c r="C52" s="71"/>
      <c r="D52" s="71"/>
      <c r="E52" s="71"/>
      <c r="F52" s="72" t="s">
        <v>50</v>
      </c>
      <c r="G52" s="72"/>
      <c r="H52" s="73">
        <f>I52*H51</f>
        <v>16.458000000000002</v>
      </c>
      <c r="I52" s="73">
        <v>6.33</v>
      </c>
      <c r="J52" s="74">
        <v>347</v>
      </c>
      <c r="K52" s="75">
        <f t="shared" ref="K52:K58" si="0">I52*J52</f>
        <v>2196.5100000000002</v>
      </c>
      <c r="L52" s="76"/>
      <c r="M52" s="77">
        <f>H52*J52</f>
        <v>5710.9260000000004</v>
      </c>
      <c r="N52" s="69"/>
    </row>
    <row r="53" spans="2:14">
      <c r="B53" s="78"/>
      <c r="C53" s="79"/>
      <c r="D53" s="79"/>
      <c r="E53" s="80"/>
      <c r="F53" s="81" t="s">
        <v>51</v>
      </c>
      <c r="G53" s="81"/>
      <c r="H53" s="73">
        <f>I53*H51</f>
        <v>2.4180000000000001</v>
      </c>
      <c r="I53" s="82">
        <v>0.93</v>
      </c>
      <c r="J53" s="83">
        <v>41.67</v>
      </c>
      <c r="K53" s="84">
        <f t="shared" si="0"/>
        <v>38.753100000000003</v>
      </c>
      <c r="L53" s="85"/>
      <c r="M53" s="77">
        <f t="shared" ref="M53:M58" si="1">H53*J53</f>
        <v>100.75806000000001</v>
      </c>
      <c r="N53" s="69"/>
    </row>
    <row r="54" spans="2:14">
      <c r="B54" s="78"/>
      <c r="C54" s="79"/>
      <c r="D54" s="79"/>
      <c r="E54" s="80"/>
      <c r="F54" s="81" t="s">
        <v>52</v>
      </c>
      <c r="G54" s="81"/>
      <c r="H54" s="73">
        <f>I54*H51</f>
        <v>3.3540000000000001</v>
      </c>
      <c r="I54" s="82">
        <v>1.29</v>
      </c>
      <c r="J54" s="83">
        <v>70.900000000000006</v>
      </c>
      <c r="K54" s="84">
        <f t="shared" si="0"/>
        <v>91.461000000000013</v>
      </c>
      <c r="L54" s="86"/>
      <c r="M54" s="77">
        <f t="shared" si="1"/>
        <v>237.79860000000002</v>
      </c>
      <c r="N54" s="69"/>
    </row>
    <row r="55" spans="2:14">
      <c r="B55" s="78"/>
      <c r="C55" s="79"/>
      <c r="D55" s="79"/>
      <c r="E55" s="80"/>
      <c r="F55" s="81" t="s">
        <v>53</v>
      </c>
      <c r="G55" s="81"/>
      <c r="H55" s="73">
        <f>I55*H51</f>
        <v>2.1579999999999999</v>
      </c>
      <c r="I55" s="82">
        <v>0.83</v>
      </c>
      <c r="J55" s="83">
        <v>65</v>
      </c>
      <c r="K55" s="84">
        <f t="shared" si="0"/>
        <v>53.949999999999996</v>
      </c>
      <c r="L55" s="87"/>
      <c r="M55" s="77">
        <f t="shared" si="1"/>
        <v>140.26999999999998</v>
      </c>
      <c r="N55" s="69"/>
    </row>
    <row r="56" spans="2:14">
      <c r="B56" s="88"/>
      <c r="C56" s="89"/>
      <c r="D56" s="89"/>
      <c r="E56" s="80"/>
      <c r="F56" s="81" t="s">
        <v>54</v>
      </c>
      <c r="G56" s="81"/>
      <c r="H56" s="73">
        <f>I56*H51</f>
        <v>0.54600000000000004</v>
      </c>
      <c r="I56" s="82">
        <v>0.21</v>
      </c>
      <c r="J56" s="83">
        <v>145.9</v>
      </c>
      <c r="K56" s="84">
        <f t="shared" si="0"/>
        <v>30.638999999999999</v>
      </c>
      <c r="L56" s="87"/>
      <c r="M56" s="77">
        <f t="shared" si="1"/>
        <v>79.661400000000015</v>
      </c>
      <c r="N56" s="69"/>
    </row>
    <row r="57" spans="2:14">
      <c r="B57" s="88"/>
      <c r="C57" s="89"/>
      <c r="D57" s="89"/>
      <c r="E57" s="80"/>
      <c r="F57" s="81" t="s">
        <v>55</v>
      </c>
      <c r="G57" s="81"/>
      <c r="H57" s="73">
        <f>I57*H51</f>
        <v>2.21</v>
      </c>
      <c r="I57" s="82">
        <v>0.85</v>
      </c>
      <c r="J57" s="83">
        <v>0</v>
      </c>
      <c r="K57" s="84">
        <f t="shared" si="0"/>
        <v>0</v>
      </c>
      <c r="L57" s="87"/>
      <c r="M57" s="77">
        <f>H57*J57</f>
        <v>0</v>
      </c>
      <c r="N57" s="69"/>
    </row>
    <row r="58" spans="2:14">
      <c r="B58" s="88"/>
      <c r="C58" s="89"/>
      <c r="D58" s="89"/>
      <c r="E58" s="90"/>
      <c r="F58" s="81" t="s">
        <v>56</v>
      </c>
      <c r="G58" s="81"/>
      <c r="H58" s="73">
        <f>I58*H51</f>
        <v>0.26</v>
      </c>
      <c r="I58" s="82">
        <v>0.1</v>
      </c>
      <c r="J58" s="83">
        <v>22.8</v>
      </c>
      <c r="K58" s="75">
        <f t="shared" si="0"/>
        <v>2.2800000000000002</v>
      </c>
      <c r="L58" s="91"/>
      <c r="M58" s="77">
        <f t="shared" si="1"/>
        <v>5.9280000000000008</v>
      </c>
      <c r="N58" s="69"/>
    </row>
    <row r="59" spans="2:14" ht="15" thickBot="1">
      <c r="B59" s="92"/>
      <c r="C59" s="93"/>
      <c r="D59" s="93"/>
      <c r="E59" s="94"/>
      <c r="F59" s="95" t="s">
        <v>57</v>
      </c>
      <c r="G59" s="96"/>
      <c r="H59" s="97"/>
      <c r="I59" s="97"/>
      <c r="J59" s="98"/>
      <c r="K59" s="99">
        <f>SUM(K52:K58)</f>
        <v>2413.5931000000005</v>
      </c>
      <c r="L59" s="100">
        <f>K59/100</f>
        <v>24.135931000000006</v>
      </c>
      <c r="M59" s="77">
        <f>SUM(M52:M58)</f>
        <v>6275.3420599999999</v>
      </c>
      <c r="N59" s="69"/>
    </row>
    <row r="60" spans="2:14" ht="15" thickBot="1">
      <c r="B60" s="101"/>
      <c r="C60" s="101"/>
      <c r="D60" s="101"/>
      <c r="E60" s="101"/>
      <c r="F60" s="102">
        <f>H60*100</f>
        <v>254.99999999999997</v>
      </c>
      <c r="G60" s="103"/>
      <c r="H60" s="104">
        <v>2.5499999999999998</v>
      </c>
      <c r="I60" s="104"/>
      <c r="J60" s="105"/>
      <c r="K60" s="106"/>
      <c r="L60" s="107"/>
      <c r="M60" s="106"/>
      <c r="N60" s="69"/>
    </row>
    <row r="61" spans="2:14">
      <c r="B61" s="108" t="s">
        <v>58</v>
      </c>
      <c r="C61" s="108"/>
      <c r="D61" s="108"/>
      <c r="E61" s="109"/>
      <c r="F61" s="110" t="s">
        <v>59</v>
      </c>
      <c r="G61" s="111"/>
      <c r="H61" s="112">
        <f>I61*H60</f>
        <v>54.824999999999996</v>
      </c>
      <c r="I61" s="113">
        <v>21.5</v>
      </c>
      <c r="J61" s="114">
        <v>30</v>
      </c>
      <c r="K61" s="115">
        <f t="shared" ref="K61:K70" si="2">I61*J61</f>
        <v>645</v>
      </c>
      <c r="L61" s="116"/>
      <c r="M61" s="115">
        <f t="shared" ref="M61:M70" si="3">H61*J61</f>
        <v>1644.7499999999998</v>
      </c>
      <c r="N61" s="69"/>
    </row>
    <row r="62" spans="2:14">
      <c r="B62" s="117"/>
      <c r="C62" s="117"/>
      <c r="D62" s="117"/>
      <c r="E62" s="109"/>
      <c r="F62" s="118" t="s">
        <v>54</v>
      </c>
      <c r="G62" s="119"/>
      <c r="H62" s="112">
        <f>I62*H60</f>
        <v>1.3387499999999999</v>
      </c>
      <c r="I62" s="120">
        <v>0.52500000000000002</v>
      </c>
      <c r="J62" s="114">
        <v>145.9</v>
      </c>
      <c r="K62" s="115">
        <f t="shared" si="2"/>
        <v>76.597500000000011</v>
      </c>
      <c r="L62" s="121"/>
      <c r="M62" s="115">
        <f t="shared" si="3"/>
        <v>195.32362499999999</v>
      </c>
      <c r="N62" s="69"/>
    </row>
    <row r="63" spans="2:14">
      <c r="B63" s="122" t="s">
        <v>60</v>
      </c>
      <c r="C63" s="122"/>
      <c r="D63" s="122"/>
      <c r="E63" s="109"/>
      <c r="F63" s="118" t="s">
        <v>61</v>
      </c>
      <c r="G63" s="119"/>
      <c r="H63" s="112">
        <f>I63*H60</f>
        <v>0.95624999999999993</v>
      </c>
      <c r="I63" s="120">
        <v>0.375</v>
      </c>
      <c r="J63" s="114">
        <v>43</v>
      </c>
      <c r="K63" s="115">
        <f t="shared" si="2"/>
        <v>16.125</v>
      </c>
      <c r="L63" s="121"/>
      <c r="M63" s="115">
        <f t="shared" si="3"/>
        <v>41.118749999999999</v>
      </c>
      <c r="N63" s="69"/>
    </row>
    <row r="64" spans="2:14">
      <c r="B64" s="123"/>
      <c r="C64" s="123"/>
      <c r="D64" s="123"/>
      <c r="E64" s="109"/>
      <c r="F64" s="118" t="s">
        <v>62</v>
      </c>
      <c r="G64" s="119"/>
      <c r="H64" s="112">
        <f>I64*H60</f>
        <v>1.8359999999999999</v>
      </c>
      <c r="I64" s="120">
        <v>0.72</v>
      </c>
      <c r="J64" s="114">
        <v>35</v>
      </c>
      <c r="K64" s="115">
        <f t="shared" si="2"/>
        <v>25.2</v>
      </c>
      <c r="L64" s="121"/>
      <c r="M64" s="115">
        <f t="shared" si="3"/>
        <v>64.259999999999991</v>
      </c>
      <c r="N64" s="69"/>
    </row>
    <row r="65" spans="2:14">
      <c r="B65" s="123"/>
      <c r="C65" s="123"/>
      <c r="D65" s="123"/>
      <c r="E65" s="109"/>
      <c r="F65" s="118" t="s">
        <v>63</v>
      </c>
      <c r="G65" s="119"/>
      <c r="H65" s="112">
        <f>I65*H60</f>
        <v>1.377</v>
      </c>
      <c r="I65" s="120">
        <v>0.54</v>
      </c>
      <c r="J65" s="114">
        <v>152.4</v>
      </c>
      <c r="K65" s="115">
        <f t="shared" si="2"/>
        <v>82.296000000000006</v>
      </c>
      <c r="L65" s="121"/>
      <c r="M65" s="115">
        <f t="shared" si="3"/>
        <v>209.85480000000001</v>
      </c>
      <c r="N65" s="69"/>
    </row>
    <row r="66" spans="2:14">
      <c r="B66" s="123"/>
      <c r="C66" s="123"/>
      <c r="D66" s="123"/>
      <c r="E66" s="109"/>
      <c r="F66" s="118" t="s">
        <v>64</v>
      </c>
      <c r="G66" s="119"/>
      <c r="H66" s="112">
        <f>I66*H60</f>
        <v>1.1475</v>
      </c>
      <c r="I66" s="120">
        <v>0.45</v>
      </c>
      <c r="J66" s="114">
        <v>72</v>
      </c>
      <c r="K66" s="115">
        <f t="shared" si="2"/>
        <v>32.4</v>
      </c>
      <c r="L66" s="121"/>
      <c r="M66" s="115">
        <f t="shared" si="3"/>
        <v>82.62</v>
      </c>
      <c r="N66" s="69"/>
    </row>
    <row r="67" spans="2:14">
      <c r="B67" s="123"/>
      <c r="C67" s="123"/>
      <c r="D67" s="123"/>
      <c r="E67" s="109"/>
      <c r="F67" s="118" t="s">
        <v>65</v>
      </c>
      <c r="G67" s="119"/>
      <c r="H67" s="112">
        <f>I67*H60</f>
        <v>5.0999999999999995E-3</v>
      </c>
      <c r="I67" s="120">
        <v>2E-3</v>
      </c>
      <c r="J67" s="114">
        <v>0</v>
      </c>
      <c r="K67" s="115">
        <f t="shared" si="2"/>
        <v>0</v>
      </c>
      <c r="L67" s="121"/>
      <c r="M67" s="115">
        <f t="shared" si="3"/>
        <v>0</v>
      </c>
      <c r="N67" s="69"/>
    </row>
    <row r="68" spans="2:14">
      <c r="B68" s="123"/>
      <c r="C68" s="123"/>
      <c r="D68" s="123"/>
      <c r="E68" s="109"/>
      <c r="F68" s="118" t="s">
        <v>66</v>
      </c>
      <c r="G68" s="119"/>
      <c r="H68" s="112">
        <f>I68*H60</f>
        <v>4.5899999999999996E-2</v>
      </c>
      <c r="I68" s="120">
        <v>1.7999999999999999E-2</v>
      </c>
      <c r="J68" s="114">
        <v>0</v>
      </c>
      <c r="K68" s="115">
        <f t="shared" si="2"/>
        <v>0</v>
      </c>
      <c r="L68" s="121"/>
      <c r="M68" s="115">
        <f t="shared" si="3"/>
        <v>0</v>
      </c>
      <c r="N68" s="69"/>
    </row>
    <row r="69" spans="2:14">
      <c r="B69" s="123"/>
      <c r="C69" s="123"/>
      <c r="D69" s="123"/>
      <c r="E69" s="109"/>
      <c r="F69" s="118" t="s">
        <v>67</v>
      </c>
      <c r="G69" s="119"/>
      <c r="H69" s="112">
        <f>I69*H60</f>
        <v>0.45899999999999996</v>
      </c>
      <c r="I69" s="120">
        <v>0.18</v>
      </c>
      <c r="J69" s="114">
        <v>36</v>
      </c>
      <c r="K69" s="115">
        <f t="shared" si="2"/>
        <v>6.4799999999999995</v>
      </c>
      <c r="L69" s="121"/>
      <c r="M69" s="115">
        <f t="shared" si="3"/>
        <v>16.523999999999997</v>
      </c>
      <c r="N69" s="69"/>
    </row>
    <row r="70" spans="2:14">
      <c r="B70" s="124"/>
      <c r="C70" s="124"/>
      <c r="D70" s="124"/>
      <c r="E70" s="109"/>
      <c r="F70" s="118" t="s">
        <v>68</v>
      </c>
      <c r="G70" s="119"/>
      <c r="H70" s="112">
        <f>I70*H60</f>
        <v>0</v>
      </c>
      <c r="I70" s="120">
        <v>0</v>
      </c>
      <c r="J70" s="114">
        <v>22.8</v>
      </c>
      <c r="K70" s="115">
        <f t="shared" si="2"/>
        <v>0</v>
      </c>
      <c r="L70" s="121"/>
      <c r="M70" s="115">
        <f t="shared" si="3"/>
        <v>0</v>
      </c>
      <c r="N70" s="69"/>
    </row>
    <row r="71" spans="2:14" ht="15" thickBot="1">
      <c r="B71" s="125"/>
      <c r="C71" s="125"/>
      <c r="D71" s="125"/>
      <c r="E71" s="126"/>
      <c r="F71" s="127"/>
      <c r="G71" s="128"/>
      <c r="H71" s="129"/>
      <c r="I71" s="129"/>
      <c r="J71" s="129"/>
      <c r="K71" s="130">
        <f>SUM(K61:K70)</f>
        <v>884.09850000000006</v>
      </c>
      <c r="L71" s="131">
        <f>K71/100</f>
        <v>8.8409849999999999</v>
      </c>
      <c r="M71" s="130">
        <f>SUM(M61:M70)</f>
        <v>2254.4511749999997</v>
      </c>
      <c r="N71" s="69"/>
    </row>
    <row r="72" spans="2:14" ht="15" thickBot="1">
      <c r="B72" s="132"/>
      <c r="C72" s="59"/>
      <c r="D72" s="59"/>
      <c r="E72" s="60"/>
      <c r="F72" s="61">
        <f>H72*100</f>
        <v>254.99999999999997</v>
      </c>
      <c r="G72" s="62"/>
      <c r="H72" s="133">
        <v>2.5499999999999998</v>
      </c>
      <c r="I72" s="133"/>
      <c r="J72" s="134"/>
      <c r="K72" s="135"/>
      <c r="L72" s="136"/>
      <c r="M72" s="135"/>
      <c r="N72" s="69"/>
    </row>
    <row r="73" spans="2:14">
      <c r="B73" s="137" t="s">
        <v>69</v>
      </c>
      <c r="C73" s="138"/>
      <c r="D73" s="138"/>
      <c r="E73" s="139"/>
      <c r="F73" s="140" t="s">
        <v>70</v>
      </c>
      <c r="G73" s="141"/>
      <c r="H73" s="83">
        <f>I73*H72</f>
        <v>1.02</v>
      </c>
      <c r="I73" s="83">
        <v>0.4</v>
      </c>
      <c r="J73" s="74">
        <v>851</v>
      </c>
      <c r="K73" s="75">
        <f>I73*J73</f>
        <v>340.40000000000003</v>
      </c>
      <c r="L73" s="142"/>
      <c r="M73" s="75">
        <f>H73*J73</f>
        <v>868.02</v>
      </c>
      <c r="N73" s="69"/>
    </row>
    <row r="74" spans="2:14">
      <c r="B74" s="143" t="s">
        <v>71</v>
      </c>
      <c r="C74" s="144"/>
      <c r="D74" s="144"/>
      <c r="E74" s="80"/>
      <c r="F74" s="145" t="s">
        <v>72</v>
      </c>
      <c r="G74" s="146"/>
      <c r="H74" s="83">
        <f>I74*H72</f>
        <v>25.5</v>
      </c>
      <c r="I74" s="83">
        <v>10</v>
      </c>
      <c r="J74" s="83">
        <v>70.900000000000006</v>
      </c>
      <c r="K74" s="84">
        <f>I74*J74</f>
        <v>709</v>
      </c>
      <c r="L74" s="147"/>
      <c r="M74" s="75">
        <f>H74*J74</f>
        <v>1807.95</v>
      </c>
      <c r="N74" s="69"/>
    </row>
    <row r="75" spans="2:14">
      <c r="B75" s="148"/>
      <c r="C75" s="79"/>
      <c r="D75" s="79"/>
      <c r="E75" s="80"/>
      <c r="F75" s="145" t="s">
        <v>73</v>
      </c>
      <c r="G75" s="146"/>
      <c r="H75" s="83">
        <f>I75*H72</f>
        <v>5.0999999999999996</v>
      </c>
      <c r="I75" s="83">
        <v>2</v>
      </c>
      <c r="J75" s="83">
        <v>72</v>
      </c>
      <c r="K75" s="84">
        <f>I75*J75</f>
        <v>144</v>
      </c>
      <c r="L75" s="147"/>
      <c r="M75" s="75">
        <f>H75*J75</f>
        <v>367.2</v>
      </c>
      <c r="N75" s="69"/>
    </row>
    <row r="76" spans="2:14" ht="15" thickBot="1">
      <c r="B76" s="149"/>
      <c r="C76" s="150"/>
      <c r="D76" s="150"/>
      <c r="E76" s="151"/>
      <c r="F76" s="95"/>
      <c r="G76" s="96"/>
      <c r="H76" s="98"/>
      <c r="I76" s="98"/>
      <c r="J76" s="98">
        <v>0</v>
      </c>
      <c r="K76" s="99">
        <f>SUM(K73:K75)</f>
        <v>1193.4000000000001</v>
      </c>
      <c r="L76" s="152">
        <f>K76/100</f>
        <v>11.934000000000001</v>
      </c>
      <c r="M76" s="99">
        <f>SUM(M73:M75)</f>
        <v>3043.17</v>
      </c>
      <c r="N76" s="69"/>
    </row>
    <row r="77" spans="2:14" ht="15" thickBot="1">
      <c r="B77" s="153"/>
      <c r="C77" s="154"/>
      <c r="D77" s="155"/>
      <c r="E77" s="156"/>
      <c r="F77" s="157">
        <f>H77*100</f>
        <v>225</v>
      </c>
      <c r="G77" s="158"/>
      <c r="H77" s="104">
        <v>2.25</v>
      </c>
      <c r="I77" s="159"/>
      <c r="J77" s="104"/>
      <c r="K77" s="160"/>
      <c r="L77" s="161"/>
      <c r="M77" s="162"/>
      <c r="N77" s="69"/>
    </row>
    <row r="78" spans="2:14">
      <c r="B78" s="163" t="s">
        <v>74</v>
      </c>
      <c r="C78" s="164"/>
      <c r="D78" s="165"/>
      <c r="E78" s="166"/>
      <c r="F78" s="167" t="s">
        <v>51</v>
      </c>
      <c r="G78" s="168"/>
      <c r="H78" s="113">
        <f>I78*H77</f>
        <v>8.5499999999999989</v>
      </c>
      <c r="I78" s="113">
        <v>3.8</v>
      </c>
      <c r="J78" s="112">
        <v>41.67</v>
      </c>
      <c r="K78" s="169">
        <f>I78*J78</f>
        <v>158.346</v>
      </c>
      <c r="L78" s="170"/>
      <c r="M78" s="120">
        <f>L78*2</f>
        <v>0</v>
      </c>
      <c r="N78" s="69"/>
    </row>
    <row r="79" spans="2:14" ht="15" thickBot="1">
      <c r="B79" s="171" t="s">
        <v>75</v>
      </c>
      <c r="C79" s="172"/>
      <c r="D79" s="173"/>
      <c r="E79" s="174"/>
      <c r="F79" s="175"/>
      <c r="G79" s="176"/>
      <c r="H79" s="174"/>
      <c r="I79" s="174"/>
      <c r="J79" s="174"/>
      <c r="K79" s="177">
        <f>SUM(K78)</f>
        <v>158.346</v>
      </c>
      <c r="L79" s="131">
        <f>K78/100</f>
        <v>1.5834600000000001</v>
      </c>
      <c r="M79" s="120">
        <f>L79*2</f>
        <v>3.1669200000000002</v>
      </c>
      <c r="N79" s="69"/>
    </row>
    <row r="80" spans="2:14" ht="15" thickBot="1">
      <c r="B80" s="178"/>
      <c r="C80" s="178"/>
      <c r="D80" s="178"/>
      <c r="E80" s="179"/>
      <c r="F80" s="180"/>
      <c r="G80" s="179"/>
      <c r="H80" s="181"/>
      <c r="I80" s="181"/>
      <c r="J80" s="182"/>
      <c r="K80" s="181"/>
      <c r="L80" s="183">
        <v>46.49</v>
      </c>
      <c r="M80" s="181"/>
      <c r="N80" s="69"/>
    </row>
    <row r="81" spans="2:14" ht="15" thickBot="1">
      <c r="B81" s="184"/>
      <c r="C81" s="185"/>
      <c r="D81" s="185"/>
      <c r="E81" s="186"/>
      <c r="F81" s="102">
        <f>H81*100</f>
        <v>50</v>
      </c>
      <c r="G81" s="187"/>
      <c r="H81" s="104">
        <v>0.5</v>
      </c>
      <c r="I81" s="104"/>
      <c r="J81" s="104"/>
      <c r="K81" s="160"/>
      <c r="L81" s="188"/>
      <c r="M81" s="160"/>
      <c r="N81" s="69"/>
    </row>
    <row r="82" spans="2:14">
      <c r="B82" s="189" t="s">
        <v>76</v>
      </c>
      <c r="C82" s="190"/>
      <c r="D82" s="190"/>
      <c r="E82" s="191"/>
      <c r="F82" s="192" t="s">
        <v>77</v>
      </c>
      <c r="G82" s="193"/>
      <c r="H82" s="112">
        <f>I82*H81</f>
        <v>4.1749999999999998</v>
      </c>
      <c r="I82" s="112">
        <v>8.35</v>
      </c>
      <c r="J82" s="112">
        <v>42</v>
      </c>
      <c r="K82" s="169">
        <f t="shared" ref="K82:K90" si="4">I82*J82</f>
        <v>350.7</v>
      </c>
      <c r="L82" s="194"/>
      <c r="M82" s="169">
        <f t="shared" ref="M82:M90" si="5">H82*J82</f>
        <v>175.35</v>
      </c>
      <c r="N82" s="69"/>
    </row>
    <row r="83" spans="2:14">
      <c r="B83" s="195" t="s">
        <v>78</v>
      </c>
      <c r="C83" s="196"/>
      <c r="D83" s="196"/>
      <c r="E83" s="197"/>
      <c r="F83" s="198" t="s">
        <v>79</v>
      </c>
      <c r="G83" s="199"/>
      <c r="H83" s="112">
        <f>I83*H81</f>
        <v>1</v>
      </c>
      <c r="I83" s="114">
        <v>2</v>
      </c>
      <c r="J83" s="114">
        <v>38.1</v>
      </c>
      <c r="K83" s="115">
        <f t="shared" si="4"/>
        <v>76.2</v>
      </c>
      <c r="L83" s="194"/>
      <c r="M83" s="169">
        <f t="shared" si="5"/>
        <v>38.1</v>
      </c>
      <c r="N83" s="69"/>
    </row>
    <row r="84" spans="2:14">
      <c r="B84" s="200"/>
      <c r="C84" s="201"/>
      <c r="D84" s="201"/>
      <c r="E84" s="197"/>
      <c r="F84" s="198" t="s">
        <v>80</v>
      </c>
      <c r="G84" s="199"/>
      <c r="H84" s="112">
        <f>I84*H81</f>
        <v>1.62</v>
      </c>
      <c r="I84" s="114">
        <v>3.24</v>
      </c>
      <c r="J84" s="114">
        <v>300</v>
      </c>
      <c r="K84" s="115">
        <f t="shared" si="4"/>
        <v>972.00000000000011</v>
      </c>
      <c r="L84" s="202"/>
      <c r="M84" s="169">
        <f t="shared" si="5"/>
        <v>486.00000000000006</v>
      </c>
      <c r="N84" s="69"/>
    </row>
    <row r="85" spans="2:14">
      <c r="B85" s="200"/>
      <c r="C85" s="201"/>
      <c r="D85" s="201"/>
      <c r="E85" s="197"/>
      <c r="F85" s="198" t="s">
        <v>81</v>
      </c>
      <c r="G85" s="199"/>
      <c r="H85" s="112">
        <f>I85*H81</f>
        <v>0.6</v>
      </c>
      <c r="I85" s="114">
        <v>1.2</v>
      </c>
      <c r="J85" s="114">
        <v>35</v>
      </c>
      <c r="K85" s="115">
        <f t="shared" si="4"/>
        <v>42</v>
      </c>
      <c r="L85" s="202"/>
      <c r="M85" s="169">
        <f t="shared" si="5"/>
        <v>21</v>
      </c>
      <c r="N85" s="69"/>
    </row>
    <row r="86" spans="2:14">
      <c r="B86" s="200"/>
      <c r="C86" s="201"/>
      <c r="D86" s="201"/>
      <c r="E86" s="197"/>
      <c r="F86" s="198" t="s">
        <v>82</v>
      </c>
      <c r="G86" s="199"/>
      <c r="H86" s="112">
        <f>I86*H81</f>
        <v>0.65</v>
      </c>
      <c r="I86" s="114">
        <v>1.3</v>
      </c>
      <c r="J86" s="114">
        <v>43</v>
      </c>
      <c r="K86" s="115">
        <f t="shared" si="4"/>
        <v>55.9</v>
      </c>
      <c r="L86" s="203"/>
      <c r="M86" s="169">
        <f t="shared" si="5"/>
        <v>27.95</v>
      </c>
      <c r="N86" s="69"/>
    </row>
    <row r="87" spans="2:14">
      <c r="B87" s="204"/>
      <c r="C87" s="205"/>
      <c r="D87" s="205"/>
      <c r="E87" s="197"/>
      <c r="F87" s="198" t="s">
        <v>83</v>
      </c>
      <c r="G87" s="199"/>
      <c r="H87" s="112">
        <f>I87*H81</f>
        <v>0.25</v>
      </c>
      <c r="I87" s="114">
        <v>0.5</v>
      </c>
      <c r="J87" s="114">
        <v>505</v>
      </c>
      <c r="K87" s="115">
        <f t="shared" si="4"/>
        <v>252.5</v>
      </c>
      <c r="L87" s="206"/>
      <c r="M87" s="169">
        <f t="shared" si="5"/>
        <v>126.25</v>
      </c>
      <c r="N87" s="69"/>
    </row>
    <row r="88" spans="2:14">
      <c r="B88" s="204"/>
      <c r="C88" s="205"/>
      <c r="D88" s="205"/>
      <c r="E88" s="197"/>
      <c r="F88" s="207" t="s">
        <v>84</v>
      </c>
      <c r="G88" s="207"/>
      <c r="H88" s="112">
        <f>I88*H81</f>
        <v>0.05</v>
      </c>
      <c r="I88" s="208">
        <v>0.1</v>
      </c>
      <c r="J88" s="114">
        <v>340</v>
      </c>
      <c r="K88" s="115">
        <f t="shared" si="4"/>
        <v>34</v>
      </c>
      <c r="L88" s="209"/>
      <c r="M88" s="169">
        <f t="shared" si="5"/>
        <v>17</v>
      </c>
      <c r="N88" s="69"/>
    </row>
    <row r="89" spans="2:14">
      <c r="B89" s="204"/>
      <c r="C89" s="205"/>
      <c r="D89" s="205"/>
      <c r="E89" s="197"/>
      <c r="F89" s="198" t="s">
        <v>85</v>
      </c>
      <c r="G89" s="199"/>
      <c r="H89" s="112">
        <f>I89*H81</f>
        <v>6.7500000000000004E-2</v>
      </c>
      <c r="I89" s="208">
        <v>0.13500000000000001</v>
      </c>
      <c r="J89" s="114">
        <v>280</v>
      </c>
      <c r="K89" s="115">
        <f t="shared" si="4"/>
        <v>37.800000000000004</v>
      </c>
      <c r="L89" s="183"/>
      <c r="M89" s="169">
        <f t="shared" si="5"/>
        <v>18.900000000000002</v>
      </c>
      <c r="N89" s="69"/>
    </row>
    <row r="90" spans="2:14">
      <c r="B90" s="204"/>
      <c r="C90" s="205"/>
      <c r="D90" s="205"/>
      <c r="E90" s="197"/>
      <c r="F90" s="198" t="s">
        <v>68</v>
      </c>
      <c r="G90" s="199"/>
      <c r="H90" s="112">
        <f>I90*H81</f>
        <v>0.05</v>
      </c>
      <c r="I90" s="208">
        <v>0.1</v>
      </c>
      <c r="J90" s="114">
        <v>22.8</v>
      </c>
      <c r="K90" s="115">
        <f t="shared" si="4"/>
        <v>2.2800000000000002</v>
      </c>
      <c r="L90" s="183"/>
      <c r="M90" s="169">
        <f t="shared" si="5"/>
        <v>1.1400000000000001</v>
      </c>
      <c r="N90" s="69"/>
    </row>
    <row r="91" spans="2:14" ht="15" thickBot="1">
      <c r="B91" s="210"/>
      <c r="C91" s="211"/>
      <c r="D91" s="211"/>
      <c r="E91" s="212"/>
      <c r="F91" s="213"/>
      <c r="G91" s="213"/>
      <c r="H91" s="214"/>
      <c r="I91" s="214"/>
      <c r="J91" s="214"/>
      <c r="K91" s="215">
        <f>SUM(K82:K90)</f>
        <v>1823.38</v>
      </c>
      <c r="L91" s="216">
        <f>K91/100</f>
        <v>18.233800000000002</v>
      </c>
      <c r="M91" s="215">
        <f>SUM(M82:M90)</f>
        <v>911.69</v>
      </c>
      <c r="N91" s="69"/>
    </row>
    <row r="92" spans="2:14" ht="15" thickBot="1">
      <c r="B92" s="217"/>
      <c r="C92" s="218"/>
      <c r="D92" s="218"/>
      <c r="E92" s="219"/>
      <c r="F92" s="220">
        <f>H92*100</f>
        <v>90</v>
      </c>
      <c r="G92" s="221"/>
      <c r="H92" s="104">
        <v>0.9</v>
      </c>
      <c r="I92" s="104"/>
      <c r="J92" s="104"/>
      <c r="K92" s="160"/>
      <c r="L92" s="222"/>
      <c r="M92" s="160"/>
      <c r="N92" s="69"/>
    </row>
    <row r="93" spans="2:14">
      <c r="B93" s="223" t="s">
        <v>86</v>
      </c>
      <c r="C93" s="224"/>
      <c r="D93" s="224"/>
      <c r="E93" s="225"/>
      <c r="F93" s="192" t="s">
        <v>87</v>
      </c>
      <c r="G93" s="193"/>
      <c r="H93" s="112">
        <f>I93*H92</f>
        <v>9.629999999999999</v>
      </c>
      <c r="I93" s="112">
        <v>10.7</v>
      </c>
      <c r="J93" s="112">
        <v>300</v>
      </c>
      <c r="K93" s="169">
        <f t="shared" ref="K93:K98" si="6">I93*J93</f>
        <v>3210</v>
      </c>
      <c r="L93" s="226">
        <f>K99/100</f>
        <v>42.753600000000006</v>
      </c>
      <c r="M93" s="169">
        <f t="shared" ref="M93:M98" si="7">H93*J93</f>
        <v>2888.9999999999995</v>
      </c>
      <c r="N93" s="69"/>
    </row>
    <row r="94" spans="2:14">
      <c r="B94" s="227" t="s">
        <v>88</v>
      </c>
      <c r="C94" s="196"/>
      <c r="D94" s="196"/>
      <c r="E94" s="228"/>
      <c r="F94" s="198" t="s">
        <v>89</v>
      </c>
      <c r="G94" s="199"/>
      <c r="H94" s="112">
        <f>I94*H92</f>
        <v>18.036000000000001</v>
      </c>
      <c r="I94" s="114">
        <v>20.04</v>
      </c>
      <c r="J94" s="114">
        <v>42</v>
      </c>
      <c r="K94" s="115">
        <f t="shared" si="6"/>
        <v>841.68</v>
      </c>
      <c r="L94" s="229"/>
      <c r="M94" s="169">
        <f t="shared" si="7"/>
        <v>757.51200000000006</v>
      </c>
      <c r="N94" s="69"/>
    </row>
    <row r="95" spans="2:14">
      <c r="B95" s="230"/>
      <c r="C95" s="201"/>
      <c r="D95" s="201"/>
      <c r="E95" s="228"/>
      <c r="F95" s="198" t="s">
        <v>62</v>
      </c>
      <c r="G95" s="199"/>
      <c r="H95" s="112">
        <f>I95*H92</f>
        <v>1.62</v>
      </c>
      <c r="I95" s="114">
        <v>1.8</v>
      </c>
      <c r="J95" s="114">
        <v>35</v>
      </c>
      <c r="K95" s="115">
        <f t="shared" si="6"/>
        <v>63</v>
      </c>
      <c r="L95" s="229"/>
      <c r="M95" s="169">
        <f t="shared" si="7"/>
        <v>56.7</v>
      </c>
      <c r="N95" s="69"/>
    </row>
    <row r="96" spans="2:14">
      <c r="B96" s="230"/>
      <c r="C96" s="201"/>
      <c r="D96" s="201"/>
      <c r="E96" s="228"/>
      <c r="F96" s="231" t="s">
        <v>54</v>
      </c>
      <c r="G96" s="232"/>
      <c r="H96" s="112">
        <f>I96*H92</f>
        <v>0.54</v>
      </c>
      <c r="I96" s="114">
        <v>0.6</v>
      </c>
      <c r="J96" s="114">
        <v>145.9</v>
      </c>
      <c r="K96" s="115">
        <f t="shared" si="6"/>
        <v>87.54</v>
      </c>
      <c r="L96" s="229"/>
      <c r="M96" s="169">
        <f t="shared" si="7"/>
        <v>78.786000000000001</v>
      </c>
      <c r="N96" s="69"/>
    </row>
    <row r="97" spans="2:14">
      <c r="B97" s="230"/>
      <c r="C97" s="201"/>
      <c r="D97" s="201"/>
      <c r="E97" s="228"/>
      <c r="F97" s="198" t="s">
        <v>90</v>
      </c>
      <c r="G97" s="199"/>
      <c r="H97" s="112">
        <f>I97*H92</f>
        <v>0.40500000000000003</v>
      </c>
      <c r="I97" s="114">
        <v>0.45</v>
      </c>
      <c r="J97" s="114">
        <v>152.4</v>
      </c>
      <c r="K97" s="115">
        <f t="shared" si="6"/>
        <v>68.58</v>
      </c>
      <c r="L97" s="229"/>
      <c r="M97" s="169">
        <f t="shared" si="7"/>
        <v>61.722000000000008</v>
      </c>
      <c r="N97" s="69"/>
    </row>
    <row r="98" spans="2:14">
      <c r="B98" s="230"/>
      <c r="C98" s="201"/>
      <c r="D98" s="201"/>
      <c r="E98" s="228"/>
      <c r="F98" s="198" t="s">
        <v>91</v>
      </c>
      <c r="G98" s="199"/>
      <c r="H98" s="112">
        <f>I98*H92</f>
        <v>0.18000000000000002</v>
      </c>
      <c r="I98" s="114">
        <v>0.2</v>
      </c>
      <c r="J98" s="114">
        <v>22.8</v>
      </c>
      <c r="K98" s="115">
        <f t="shared" si="6"/>
        <v>4.5600000000000005</v>
      </c>
      <c r="L98" s="229"/>
      <c r="M98" s="169">
        <f t="shared" si="7"/>
        <v>4.104000000000001</v>
      </c>
      <c r="N98" s="69"/>
    </row>
    <row r="99" spans="2:14" ht="15" thickBot="1">
      <c r="B99" s="233"/>
      <c r="C99" s="234"/>
      <c r="D99" s="234"/>
      <c r="E99" s="235"/>
      <c r="F99" s="127"/>
      <c r="G99" s="236"/>
      <c r="H99" s="214"/>
      <c r="I99" s="214"/>
      <c r="J99" s="214"/>
      <c r="K99" s="237">
        <f>SUM(K93:K98)</f>
        <v>4275.3600000000006</v>
      </c>
      <c r="L99" s="238"/>
      <c r="M99" s="237">
        <f>SUM(M93:M98)</f>
        <v>3847.8239999999996</v>
      </c>
      <c r="N99" s="69"/>
    </row>
    <row r="100" spans="2:14" ht="15" thickBot="1">
      <c r="B100" s="239"/>
      <c r="C100" s="240"/>
      <c r="D100" s="240"/>
      <c r="E100" s="241"/>
      <c r="F100" s="242">
        <f>H100*100</f>
        <v>50</v>
      </c>
      <c r="G100" s="243"/>
      <c r="H100" s="104">
        <v>0.5</v>
      </c>
      <c r="I100" s="159"/>
      <c r="J100" s="104"/>
      <c r="K100" s="160"/>
      <c r="L100" s="188"/>
      <c r="M100" s="160"/>
      <c r="N100" s="69"/>
    </row>
    <row r="101" spans="2:14">
      <c r="B101" s="244" t="s">
        <v>92</v>
      </c>
      <c r="C101" s="108"/>
      <c r="D101" s="108"/>
      <c r="E101" s="109"/>
      <c r="F101" s="245" t="s">
        <v>93</v>
      </c>
      <c r="G101" s="246"/>
      <c r="H101" s="247">
        <f>I101*H100</f>
        <v>1</v>
      </c>
      <c r="I101" s="247">
        <v>2</v>
      </c>
      <c r="J101" s="248">
        <v>120</v>
      </c>
      <c r="K101" s="115">
        <f>I101*J101</f>
        <v>240</v>
      </c>
      <c r="L101" s="107"/>
      <c r="M101" s="115">
        <f>H101*J101</f>
        <v>120</v>
      </c>
      <c r="N101" s="69"/>
    </row>
    <row r="102" spans="2:14">
      <c r="B102" s="249"/>
      <c r="C102" s="250"/>
      <c r="D102" s="250"/>
      <c r="E102" s="109"/>
      <c r="F102" s="251" t="s">
        <v>64</v>
      </c>
      <c r="G102" s="252"/>
      <c r="H102" s="247">
        <f>I102*H100</f>
        <v>1</v>
      </c>
      <c r="I102" s="253">
        <v>2</v>
      </c>
      <c r="J102" s="254">
        <v>72</v>
      </c>
      <c r="K102" s="115">
        <f>I102*J102</f>
        <v>144</v>
      </c>
      <c r="L102" s="255"/>
      <c r="M102" s="115">
        <f>H102*J102</f>
        <v>72</v>
      </c>
      <c r="N102" s="69"/>
    </row>
    <row r="103" spans="2:14">
      <c r="B103" s="256"/>
      <c r="C103" s="117"/>
      <c r="D103" s="117"/>
      <c r="E103" s="257"/>
      <c r="F103" s="251" t="s">
        <v>66</v>
      </c>
      <c r="G103" s="252"/>
      <c r="H103" s="247">
        <f>I103*H100</f>
        <v>0.01</v>
      </c>
      <c r="I103" s="253">
        <v>0.02</v>
      </c>
      <c r="J103" s="254">
        <v>0</v>
      </c>
      <c r="K103" s="115">
        <f>I103*J103</f>
        <v>0</v>
      </c>
      <c r="L103" s="255"/>
      <c r="M103" s="115">
        <f>H103*J103</f>
        <v>0</v>
      </c>
      <c r="N103" s="69"/>
    </row>
    <row r="104" spans="2:14" ht="15" thickBot="1">
      <c r="B104" s="258"/>
      <c r="C104" s="259"/>
      <c r="D104" s="259"/>
      <c r="E104" s="260"/>
      <c r="F104" s="261"/>
      <c r="G104" s="262"/>
      <c r="H104" s="263"/>
      <c r="I104" s="263"/>
      <c r="J104" s="264"/>
      <c r="K104" s="215">
        <f>SUM(K101:K103)</f>
        <v>384</v>
      </c>
      <c r="L104" s="265">
        <f>K104/100</f>
        <v>3.84</v>
      </c>
      <c r="M104" s="215">
        <f>SUM(M101:M103)</f>
        <v>192</v>
      </c>
      <c r="N104" s="69"/>
    </row>
    <row r="105" spans="2:14" ht="15" thickBot="1">
      <c r="B105" s="153"/>
      <c r="C105" s="154"/>
      <c r="D105" s="155"/>
      <c r="E105" s="156"/>
      <c r="F105" s="157">
        <f>H105*100</f>
        <v>210</v>
      </c>
      <c r="G105" s="158"/>
      <c r="H105" s="104">
        <v>2.1</v>
      </c>
      <c r="I105" s="104"/>
      <c r="J105" s="104"/>
      <c r="K105" s="160"/>
      <c r="L105" s="161"/>
      <c r="M105" s="105"/>
      <c r="N105" s="69"/>
    </row>
    <row r="106" spans="2:14">
      <c r="B106" s="163" t="s">
        <v>74</v>
      </c>
      <c r="C106" s="164"/>
      <c r="D106" s="165"/>
      <c r="E106" s="166"/>
      <c r="F106" s="167" t="s">
        <v>51</v>
      </c>
      <c r="G106" s="168"/>
      <c r="H106" s="112">
        <f>I106*H105</f>
        <v>15.959999999999999</v>
      </c>
      <c r="I106" s="112">
        <v>7.6</v>
      </c>
      <c r="J106" s="112">
        <v>41.67</v>
      </c>
      <c r="K106" s="169">
        <f>I106*J106</f>
        <v>316.69200000000001</v>
      </c>
      <c r="L106" s="170"/>
      <c r="M106" s="114"/>
      <c r="N106" s="69"/>
    </row>
    <row r="107" spans="2:14" ht="15" thickBot="1">
      <c r="B107" s="171" t="s">
        <v>75</v>
      </c>
      <c r="C107" s="172"/>
      <c r="D107" s="173"/>
      <c r="E107" s="174"/>
      <c r="F107" s="175"/>
      <c r="G107" s="176"/>
      <c r="H107" s="177"/>
      <c r="I107" s="177"/>
      <c r="J107" s="174"/>
      <c r="K107" s="177">
        <f>SUM(K106)</f>
        <v>316.69200000000001</v>
      </c>
      <c r="L107" s="131">
        <f>K106/100</f>
        <v>3.1669200000000002</v>
      </c>
      <c r="M107" s="114">
        <f>H106*J106</f>
        <v>665.05319999999995</v>
      </c>
      <c r="N107" s="69"/>
    </row>
    <row r="108" spans="2:14" ht="15" thickBot="1">
      <c r="B108" s="266"/>
      <c r="C108" s="266"/>
      <c r="D108" s="266"/>
      <c r="E108" s="266"/>
      <c r="F108" s="266"/>
      <c r="G108" s="266"/>
      <c r="H108" s="267"/>
      <c r="I108" s="267"/>
      <c r="J108" s="266"/>
      <c r="K108" s="267"/>
      <c r="L108" s="268">
        <v>67.989999999999995</v>
      </c>
      <c r="M108" s="267"/>
      <c r="N108" s="69"/>
    </row>
    <row r="109" spans="2:14" ht="15" thickBot="1">
      <c r="B109" s="269"/>
      <c r="C109" s="269"/>
      <c r="D109" s="269"/>
      <c r="E109" s="270"/>
      <c r="F109" s="271">
        <f>H109*100</f>
        <v>40</v>
      </c>
      <c r="G109" s="272"/>
      <c r="H109" s="273">
        <v>0.4</v>
      </c>
      <c r="I109" s="274"/>
      <c r="J109" s="273"/>
      <c r="K109" s="275"/>
      <c r="L109" s="276"/>
      <c r="M109" s="275"/>
      <c r="N109" s="269"/>
    </row>
    <row r="110" spans="2:14" ht="15" thickBot="1">
      <c r="B110" s="277" t="s">
        <v>31</v>
      </c>
      <c r="C110" s="278"/>
      <c r="D110" s="278"/>
      <c r="E110" s="279"/>
      <c r="F110" s="280" t="s">
        <v>94</v>
      </c>
      <c r="G110" s="281"/>
      <c r="H110" s="282">
        <f>I110*H109</f>
        <v>1.26</v>
      </c>
      <c r="I110" s="282">
        <v>3.15</v>
      </c>
      <c r="J110" s="282">
        <v>518</v>
      </c>
      <c r="K110" s="283">
        <f>I110*J110</f>
        <v>1631.7</v>
      </c>
      <c r="L110" s="284"/>
      <c r="M110" s="283">
        <f>H110*J110</f>
        <v>652.67999999999995</v>
      </c>
      <c r="N110" s="285"/>
    </row>
    <row r="111" spans="2:14" ht="15" thickBot="1">
      <c r="B111" s="286"/>
      <c r="C111" s="287"/>
      <c r="D111" s="287"/>
      <c r="E111" s="288"/>
      <c r="F111" s="289" t="s">
        <v>95</v>
      </c>
      <c r="G111" s="290"/>
      <c r="H111" s="282">
        <f>I111*H109</f>
        <v>1</v>
      </c>
      <c r="I111" s="291">
        <v>2.5</v>
      </c>
      <c r="J111" s="292">
        <v>43</v>
      </c>
      <c r="K111" s="283">
        <f t="shared" ref="K111:K115" si="8">I111*J111</f>
        <v>107.5</v>
      </c>
      <c r="L111" s="293"/>
      <c r="M111" s="283">
        <f t="shared" ref="M111:M115" si="9">H111*J111</f>
        <v>43</v>
      </c>
      <c r="N111" s="285"/>
    </row>
    <row r="112" spans="2:14" ht="15" thickBot="1">
      <c r="B112" s="294"/>
      <c r="C112" s="295"/>
      <c r="D112" s="295"/>
      <c r="E112" s="288"/>
      <c r="F112" s="289" t="s">
        <v>96</v>
      </c>
      <c r="G112" s="290"/>
      <c r="H112" s="282">
        <f>I112*H109</f>
        <v>0.24</v>
      </c>
      <c r="I112" s="291">
        <v>0.6</v>
      </c>
      <c r="J112" s="292">
        <v>65</v>
      </c>
      <c r="K112" s="283">
        <f t="shared" si="8"/>
        <v>39</v>
      </c>
      <c r="L112" s="293"/>
      <c r="M112" s="283">
        <f t="shared" si="9"/>
        <v>15.6</v>
      </c>
      <c r="N112" s="285"/>
    </row>
    <row r="113" spans="2:14" ht="15" thickBot="1">
      <c r="B113" s="296" t="s">
        <v>97</v>
      </c>
      <c r="C113" s="297"/>
      <c r="D113" s="297"/>
      <c r="E113" s="288"/>
      <c r="F113" s="289" t="s">
        <v>98</v>
      </c>
      <c r="G113" s="290"/>
      <c r="H113" s="282">
        <f>I113*H109</f>
        <v>0.48</v>
      </c>
      <c r="I113" s="291">
        <v>1.2</v>
      </c>
      <c r="J113" s="292">
        <v>217.5</v>
      </c>
      <c r="K113" s="283">
        <f t="shared" si="8"/>
        <v>261</v>
      </c>
      <c r="L113" s="293"/>
      <c r="M113" s="283">
        <f t="shared" si="9"/>
        <v>104.39999999999999</v>
      </c>
      <c r="N113" s="285"/>
    </row>
    <row r="114" spans="2:14" ht="15" thickBot="1">
      <c r="B114" s="298"/>
      <c r="C114" s="299"/>
      <c r="D114" s="299"/>
      <c r="E114" s="288"/>
      <c r="F114" s="289" t="s">
        <v>99</v>
      </c>
      <c r="G114" s="290"/>
      <c r="H114" s="282">
        <f>I114*H109</f>
        <v>0.88000000000000012</v>
      </c>
      <c r="I114" s="291">
        <v>2.2000000000000002</v>
      </c>
      <c r="J114" s="292">
        <v>132.66999999999999</v>
      </c>
      <c r="K114" s="283">
        <f t="shared" si="8"/>
        <v>291.87400000000002</v>
      </c>
      <c r="L114" s="293"/>
      <c r="M114" s="283">
        <f t="shared" si="9"/>
        <v>116.7496</v>
      </c>
      <c r="N114" s="285"/>
    </row>
    <row r="115" spans="2:14">
      <c r="B115" s="300"/>
      <c r="C115" s="301"/>
      <c r="D115" s="301"/>
      <c r="E115" s="288"/>
      <c r="F115" s="289" t="s">
        <v>100</v>
      </c>
      <c r="G115" s="290"/>
      <c r="H115" s="282">
        <f>I115*H109</f>
        <v>5.4000000000000006E-2</v>
      </c>
      <c r="I115" s="291">
        <v>0.13500000000000001</v>
      </c>
      <c r="J115" s="292">
        <v>280</v>
      </c>
      <c r="K115" s="283">
        <f t="shared" si="8"/>
        <v>37.800000000000004</v>
      </c>
      <c r="L115" s="293"/>
      <c r="M115" s="283">
        <f t="shared" si="9"/>
        <v>15.120000000000001</v>
      </c>
      <c r="N115" s="285"/>
    </row>
    <row r="116" spans="2:14" ht="15" thickBot="1">
      <c r="B116" s="302"/>
      <c r="C116" s="303"/>
      <c r="D116" s="303"/>
      <c r="E116" s="303"/>
      <c r="F116" s="304"/>
      <c r="G116" s="305"/>
      <c r="H116" s="306"/>
      <c r="I116" s="306"/>
      <c r="J116" s="307"/>
      <c r="K116" s="308">
        <f>SUM(K110:K115)</f>
        <v>2368.8740000000003</v>
      </c>
      <c r="L116" s="309">
        <f>K116/100</f>
        <v>23.688740000000003</v>
      </c>
      <c r="M116" s="308">
        <f>SUM(M110:M115)</f>
        <v>947.54959999999994</v>
      </c>
      <c r="N116" s="285"/>
    </row>
    <row r="117" spans="2:14" ht="15" thickBot="1">
      <c r="B117" s="310"/>
      <c r="C117" s="311"/>
      <c r="D117" s="311"/>
      <c r="E117" s="312"/>
      <c r="F117" s="313">
        <f>H117*100</f>
        <v>50</v>
      </c>
      <c r="G117" s="314"/>
      <c r="H117" s="315">
        <v>0.5</v>
      </c>
      <c r="I117" s="316"/>
      <c r="J117" s="315"/>
      <c r="K117" s="317"/>
      <c r="L117" s="318"/>
      <c r="M117" s="315"/>
      <c r="N117" s="319"/>
    </row>
    <row r="118" spans="2:14">
      <c r="B118" s="320" t="s">
        <v>101</v>
      </c>
      <c r="C118" s="321"/>
      <c r="D118" s="321"/>
      <c r="E118" s="322"/>
      <c r="F118" s="323" t="s">
        <v>67</v>
      </c>
      <c r="G118" s="324"/>
      <c r="H118" s="325">
        <f>I118*H117</f>
        <v>3.3279999999999998</v>
      </c>
      <c r="I118" s="326">
        <v>6.6559999999999997</v>
      </c>
      <c r="J118" s="327">
        <v>36</v>
      </c>
      <c r="K118" s="328">
        <f>I118*J118</f>
        <v>239.61599999999999</v>
      </c>
      <c r="L118" s="318"/>
      <c r="M118" s="327">
        <f>H118*J118</f>
        <v>119.80799999999999</v>
      </c>
      <c r="N118" s="319"/>
    </row>
    <row r="119" spans="2:14">
      <c r="B119" s="329"/>
      <c r="C119" s="329"/>
      <c r="D119" s="329"/>
      <c r="E119" s="330"/>
      <c r="F119" s="331" t="s">
        <v>102</v>
      </c>
      <c r="G119" s="332"/>
      <c r="H119" s="325">
        <f>I119*H117</f>
        <v>8.1999999999999993</v>
      </c>
      <c r="I119" s="326">
        <v>16.399999999999999</v>
      </c>
      <c r="J119" s="327">
        <v>70.900000000000006</v>
      </c>
      <c r="K119" s="328">
        <f t="shared" ref="K119:K124" si="10">I119*J119</f>
        <v>1162.76</v>
      </c>
      <c r="L119" s="318"/>
      <c r="M119" s="327">
        <f t="shared" ref="M119:M124" si="11">H119*J119</f>
        <v>581.38</v>
      </c>
      <c r="N119" s="319"/>
    </row>
    <row r="120" spans="2:14">
      <c r="B120" s="333" t="s">
        <v>103</v>
      </c>
      <c r="C120" s="333"/>
      <c r="D120" s="333"/>
      <c r="E120" s="330"/>
      <c r="F120" s="331" t="s">
        <v>104</v>
      </c>
      <c r="G120" s="332"/>
      <c r="H120" s="325">
        <f>I120*H117</f>
        <v>0.66400000000000003</v>
      </c>
      <c r="I120" s="326">
        <v>1.3280000000000001</v>
      </c>
      <c r="J120" s="327">
        <v>217.5</v>
      </c>
      <c r="K120" s="328">
        <f t="shared" si="10"/>
        <v>288.84000000000003</v>
      </c>
      <c r="L120" s="318"/>
      <c r="M120" s="327">
        <f t="shared" si="11"/>
        <v>144.42000000000002</v>
      </c>
      <c r="N120" s="319"/>
    </row>
    <row r="121" spans="2:14">
      <c r="B121" s="334"/>
      <c r="C121" s="334"/>
      <c r="D121" s="334"/>
      <c r="E121" s="330"/>
      <c r="F121" s="331" t="s">
        <v>64</v>
      </c>
      <c r="G121" s="332"/>
      <c r="H121" s="325">
        <f>I121*H117</f>
        <v>0.2</v>
      </c>
      <c r="I121" s="326">
        <v>0.4</v>
      </c>
      <c r="J121" s="327">
        <v>72</v>
      </c>
      <c r="K121" s="328">
        <f t="shared" si="10"/>
        <v>28.8</v>
      </c>
      <c r="L121" s="318"/>
      <c r="M121" s="327">
        <f t="shared" si="11"/>
        <v>14.4</v>
      </c>
      <c r="N121" s="319"/>
    </row>
    <row r="122" spans="2:14">
      <c r="B122" s="334"/>
      <c r="C122" s="334"/>
      <c r="D122" s="334"/>
      <c r="E122" s="330"/>
      <c r="F122" s="331" t="s">
        <v>68</v>
      </c>
      <c r="G122" s="332"/>
      <c r="H122" s="325">
        <f>I122*H117</f>
        <v>6.4000000000000001E-2</v>
      </c>
      <c r="I122" s="326">
        <v>0.128</v>
      </c>
      <c r="J122" s="327">
        <v>22.8</v>
      </c>
      <c r="K122" s="328">
        <f t="shared" si="10"/>
        <v>2.9184000000000001</v>
      </c>
      <c r="L122" s="318"/>
      <c r="M122" s="327">
        <f t="shared" si="11"/>
        <v>1.4592000000000001</v>
      </c>
      <c r="N122" s="319"/>
    </row>
    <row r="123" spans="2:14">
      <c r="B123" s="334"/>
      <c r="C123" s="334"/>
      <c r="D123" s="334"/>
      <c r="E123" s="330"/>
      <c r="F123" s="331" t="s">
        <v>54</v>
      </c>
      <c r="G123" s="332"/>
      <c r="H123" s="325">
        <f>I123*H117</f>
        <v>0.128</v>
      </c>
      <c r="I123" s="326">
        <v>0.25600000000000001</v>
      </c>
      <c r="J123" s="327">
        <v>145.9</v>
      </c>
      <c r="K123" s="328">
        <f t="shared" si="10"/>
        <v>37.3504</v>
      </c>
      <c r="L123" s="318"/>
      <c r="M123" s="327">
        <f t="shared" si="11"/>
        <v>18.6752</v>
      </c>
      <c r="N123" s="319"/>
    </row>
    <row r="124" spans="2:14" ht="15" thickBot="1">
      <c r="B124" s="335"/>
      <c r="C124" s="335"/>
      <c r="D124" s="335"/>
      <c r="E124" s="330"/>
      <c r="F124" s="331" t="s">
        <v>105</v>
      </c>
      <c r="G124" s="332"/>
      <c r="H124" s="325">
        <f>I124*H117</f>
        <v>1.5</v>
      </c>
      <c r="I124" s="326">
        <v>3</v>
      </c>
      <c r="J124" s="327">
        <v>229.17</v>
      </c>
      <c r="K124" s="328">
        <f t="shared" si="10"/>
        <v>687.51</v>
      </c>
      <c r="L124" s="318"/>
      <c r="M124" s="327">
        <f t="shared" si="11"/>
        <v>343.755</v>
      </c>
      <c r="N124" s="319"/>
    </row>
    <row r="125" spans="2:14" ht="15" thickBot="1">
      <c r="B125" s="336"/>
      <c r="C125" s="337"/>
      <c r="D125" s="337"/>
      <c r="E125" s="338"/>
      <c r="F125" s="339"/>
      <c r="G125" s="340"/>
      <c r="H125" s="341"/>
      <c r="I125" s="342">
        <f>H125*0.08</f>
        <v>0</v>
      </c>
      <c r="J125" s="343"/>
      <c r="K125" s="344">
        <f>SUM(K118:K124)</f>
        <v>2447.7947999999997</v>
      </c>
      <c r="L125" s="345">
        <f>K125/100</f>
        <v>24.477947999999998</v>
      </c>
      <c r="M125" s="327">
        <f>SUM(M118:M124)</f>
        <v>1223.8973999999998</v>
      </c>
      <c r="N125" s="319"/>
    </row>
    <row r="126" spans="2:14" ht="15" thickBot="1">
      <c r="B126" s="310"/>
      <c r="C126" s="311"/>
      <c r="D126" s="311"/>
      <c r="E126" s="312"/>
      <c r="F126" s="313">
        <f>H126*100</f>
        <v>50</v>
      </c>
      <c r="G126" s="314"/>
      <c r="H126" s="315">
        <v>0.5</v>
      </c>
      <c r="I126" s="316"/>
      <c r="J126" s="315"/>
      <c r="K126" s="317"/>
      <c r="L126" s="318"/>
      <c r="M126" s="315"/>
      <c r="N126" s="319"/>
    </row>
    <row r="127" spans="2:14">
      <c r="B127" s="320" t="s">
        <v>106</v>
      </c>
      <c r="C127" s="321"/>
      <c r="D127" s="321"/>
      <c r="E127" s="322"/>
      <c r="F127" s="323" t="s">
        <v>67</v>
      </c>
      <c r="G127" s="324"/>
      <c r="H127" s="325">
        <f>I127*H126</f>
        <v>3.3279999999999998</v>
      </c>
      <c r="I127" s="326">
        <v>6.6559999999999997</v>
      </c>
      <c r="J127" s="327">
        <v>36</v>
      </c>
      <c r="K127" s="328">
        <f>I127*J127</f>
        <v>239.61599999999999</v>
      </c>
      <c r="L127" s="318"/>
      <c r="M127" s="327">
        <f>H127*J127</f>
        <v>119.80799999999999</v>
      </c>
      <c r="N127" s="319"/>
    </row>
    <row r="128" spans="2:14">
      <c r="B128" s="329"/>
      <c r="C128" s="329"/>
      <c r="D128" s="329"/>
      <c r="E128" s="330"/>
      <c r="F128" s="331" t="s">
        <v>102</v>
      </c>
      <c r="G128" s="332"/>
      <c r="H128" s="325">
        <f>I128*H126</f>
        <v>8.1999999999999993</v>
      </c>
      <c r="I128" s="326">
        <v>16.399999999999999</v>
      </c>
      <c r="J128" s="327">
        <v>70.900000000000006</v>
      </c>
      <c r="K128" s="328">
        <f t="shared" ref="K128:K133" si="12">I128*J128</f>
        <v>1162.76</v>
      </c>
      <c r="L128" s="318"/>
      <c r="M128" s="327">
        <f t="shared" ref="M128:M133" si="13">H128*J128</f>
        <v>581.38</v>
      </c>
      <c r="N128" s="319"/>
    </row>
    <row r="129" spans="2:14">
      <c r="B129" s="333" t="s">
        <v>103</v>
      </c>
      <c r="C129" s="333"/>
      <c r="D129" s="333"/>
      <c r="E129" s="330"/>
      <c r="F129" s="331" t="s">
        <v>104</v>
      </c>
      <c r="G129" s="332"/>
      <c r="H129" s="325">
        <f>I129*H126</f>
        <v>0.66400000000000003</v>
      </c>
      <c r="I129" s="326">
        <v>1.3280000000000001</v>
      </c>
      <c r="J129" s="327">
        <v>217.5</v>
      </c>
      <c r="K129" s="328">
        <f t="shared" si="12"/>
        <v>288.84000000000003</v>
      </c>
      <c r="L129" s="318"/>
      <c r="M129" s="327">
        <f t="shared" si="13"/>
        <v>144.42000000000002</v>
      </c>
      <c r="N129" s="319"/>
    </row>
    <row r="130" spans="2:14">
      <c r="B130" s="334"/>
      <c r="C130" s="334"/>
      <c r="D130" s="334"/>
      <c r="E130" s="330"/>
      <c r="F130" s="331" t="s">
        <v>64</v>
      </c>
      <c r="G130" s="332"/>
      <c r="H130" s="325">
        <f>I130*H126</f>
        <v>0.2</v>
      </c>
      <c r="I130" s="326">
        <v>0.4</v>
      </c>
      <c r="J130" s="327">
        <v>72</v>
      </c>
      <c r="K130" s="328">
        <f t="shared" si="12"/>
        <v>28.8</v>
      </c>
      <c r="L130" s="318"/>
      <c r="M130" s="327">
        <f t="shared" si="13"/>
        <v>14.4</v>
      </c>
      <c r="N130" s="319"/>
    </row>
    <row r="131" spans="2:14">
      <c r="B131" s="334"/>
      <c r="C131" s="334"/>
      <c r="D131" s="334"/>
      <c r="E131" s="330"/>
      <c r="F131" s="331" t="s">
        <v>68</v>
      </c>
      <c r="G131" s="332"/>
      <c r="H131" s="325">
        <f>I131*H126</f>
        <v>6.4000000000000001E-2</v>
      </c>
      <c r="I131" s="326">
        <v>0.128</v>
      </c>
      <c r="J131" s="327">
        <v>22.8</v>
      </c>
      <c r="K131" s="328">
        <f t="shared" si="12"/>
        <v>2.9184000000000001</v>
      </c>
      <c r="L131" s="318"/>
      <c r="M131" s="327">
        <f t="shared" si="13"/>
        <v>1.4592000000000001</v>
      </c>
      <c r="N131" s="319"/>
    </row>
    <row r="132" spans="2:14">
      <c r="B132" s="334"/>
      <c r="C132" s="334"/>
      <c r="D132" s="334"/>
      <c r="E132" s="330"/>
      <c r="F132" s="331" t="s">
        <v>54</v>
      </c>
      <c r="G132" s="332"/>
      <c r="H132" s="325">
        <f>I132*H126</f>
        <v>0.128</v>
      </c>
      <c r="I132" s="326">
        <v>0.25600000000000001</v>
      </c>
      <c r="J132" s="327">
        <v>145.9</v>
      </c>
      <c r="K132" s="328">
        <f t="shared" si="12"/>
        <v>37.3504</v>
      </c>
      <c r="L132" s="318"/>
      <c r="M132" s="327">
        <f t="shared" si="13"/>
        <v>18.6752</v>
      </c>
      <c r="N132" s="319"/>
    </row>
    <row r="133" spans="2:14" ht="15" thickBot="1">
      <c r="B133" s="335"/>
      <c r="C133" s="335"/>
      <c r="D133" s="335"/>
      <c r="E133" s="330"/>
      <c r="F133" s="331" t="s">
        <v>83</v>
      </c>
      <c r="G133" s="332"/>
      <c r="H133" s="325">
        <f>I133*H126</f>
        <v>0.75</v>
      </c>
      <c r="I133" s="326">
        <v>1.5</v>
      </c>
      <c r="J133" s="327">
        <v>505</v>
      </c>
      <c r="K133" s="328">
        <f t="shared" si="12"/>
        <v>757.5</v>
      </c>
      <c r="L133" s="318"/>
      <c r="M133" s="327">
        <f t="shared" si="13"/>
        <v>378.75</v>
      </c>
      <c r="N133" s="319"/>
    </row>
    <row r="134" spans="2:14" ht="15" thickBot="1">
      <c r="B134" s="336"/>
      <c r="C134" s="337"/>
      <c r="D134" s="337"/>
      <c r="E134" s="338"/>
      <c r="F134" s="339"/>
      <c r="G134" s="340"/>
      <c r="H134" s="341"/>
      <c r="I134" s="342">
        <f>H134*0.08</f>
        <v>0</v>
      </c>
      <c r="J134" s="343"/>
      <c r="K134" s="344">
        <f>SUM(K127:K133)</f>
        <v>2517.7847999999999</v>
      </c>
      <c r="L134" s="345">
        <f>K134/100</f>
        <v>25.177847999999997</v>
      </c>
      <c r="M134" s="327">
        <f>SUM(M127:M133)</f>
        <v>1258.8924</v>
      </c>
      <c r="N134" s="319"/>
    </row>
    <row r="135" spans="2:14" ht="15" thickBot="1">
      <c r="B135" s="346" t="s">
        <v>107</v>
      </c>
      <c r="C135" s="347"/>
      <c r="D135" s="347"/>
      <c r="E135" s="348"/>
      <c r="F135" s="349">
        <f>H135*100</f>
        <v>20</v>
      </c>
      <c r="G135" s="350"/>
      <c r="H135" s="159">
        <v>0.2</v>
      </c>
      <c r="I135" s="159"/>
      <c r="J135" s="104"/>
      <c r="K135" s="160"/>
      <c r="L135" s="351"/>
      <c r="M135" s="159"/>
      <c r="N135" s="352"/>
    </row>
    <row r="136" spans="2:14">
      <c r="B136" s="353" t="s">
        <v>108</v>
      </c>
      <c r="C136" s="354"/>
      <c r="D136" s="354"/>
      <c r="E136" s="355"/>
      <c r="F136" s="356" t="s">
        <v>37</v>
      </c>
      <c r="G136" s="357"/>
      <c r="H136" s="113">
        <f>I136*H135</f>
        <v>4</v>
      </c>
      <c r="I136" s="113">
        <v>20</v>
      </c>
      <c r="J136" s="112">
        <v>69.95</v>
      </c>
      <c r="K136" s="169">
        <f>I136*J136</f>
        <v>1399</v>
      </c>
      <c r="L136" s="351"/>
      <c r="M136" s="113"/>
      <c r="N136" s="352"/>
    </row>
    <row r="137" spans="2:14" ht="15" thickBot="1">
      <c r="B137" s="171" t="s">
        <v>75</v>
      </c>
      <c r="C137" s="172"/>
      <c r="D137" s="172"/>
      <c r="E137" s="173"/>
      <c r="F137" s="358"/>
      <c r="G137" s="359"/>
      <c r="H137" s="264"/>
      <c r="I137" s="264"/>
      <c r="J137" s="264"/>
      <c r="K137" s="360">
        <f>SUM(K136)</f>
        <v>1399</v>
      </c>
      <c r="L137" s="265">
        <f>K137/100</f>
        <v>13.99</v>
      </c>
      <c r="M137" s="112">
        <f>H136*J136</f>
        <v>279.8</v>
      </c>
      <c r="N137" s="352"/>
    </row>
    <row r="138" spans="2:14" ht="15" thickBot="1">
      <c r="B138" s="132"/>
      <c r="C138" s="59"/>
      <c r="D138" s="59"/>
      <c r="E138" s="60"/>
      <c r="F138" s="61">
        <f>H138*100</f>
        <v>30</v>
      </c>
      <c r="G138" s="62"/>
      <c r="H138" s="133">
        <v>0.3</v>
      </c>
      <c r="I138" s="133"/>
      <c r="J138" s="134"/>
      <c r="K138" s="135"/>
      <c r="L138" s="136"/>
      <c r="M138" s="135"/>
      <c r="N138" s="361"/>
    </row>
    <row r="139" spans="2:14">
      <c r="B139" s="137" t="s">
        <v>109</v>
      </c>
      <c r="C139" s="138"/>
      <c r="D139" s="138"/>
      <c r="E139" s="139"/>
      <c r="F139" s="140" t="s">
        <v>110</v>
      </c>
      <c r="G139" s="141"/>
      <c r="H139" s="83">
        <f>I139*H138</f>
        <v>0.03</v>
      </c>
      <c r="I139" s="83">
        <v>0.1</v>
      </c>
      <c r="J139" s="74">
        <v>408</v>
      </c>
      <c r="K139" s="75">
        <f>I139*J139</f>
        <v>40.800000000000004</v>
      </c>
      <c r="L139" s="136"/>
      <c r="M139" s="75">
        <f>H139*J139</f>
        <v>12.24</v>
      </c>
      <c r="N139" s="361"/>
    </row>
    <row r="140" spans="2:14">
      <c r="B140" s="143" t="s">
        <v>111</v>
      </c>
      <c r="C140" s="144"/>
      <c r="D140" s="144"/>
      <c r="E140" s="80"/>
      <c r="F140" s="145" t="s">
        <v>64</v>
      </c>
      <c r="G140" s="146"/>
      <c r="H140" s="83">
        <f>I140*H138</f>
        <v>0.44999999999999996</v>
      </c>
      <c r="I140" s="83">
        <v>1.5</v>
      </c>
      <c r="J140" s="83">
        <v>72</v>
      </c>
      <c r="K140" s="75">
        <f>I140*J140</f>
        <v>108</v>
      </c>
      <c r="L140" s="362"/>
      <c r="M140" s="75">
        <f>H140*J140</f>
        <v>32.4</v>
      </c>
      <c r="N140" s="361"/>
    </row>
    <row r="141" spans="2:14">
      <c r="B141" s="363"/>
      <c r="C141" s="364"/>
      <c r="D141" s="364"/>
      <c r="E141" s="80"/>
      <c r="F141" s="145"/>
      <c r="G141" s="146"/>
      <c r="H141" s="83"/>
      <c r="I141" s="83"/>
      <c r="J141" s="83"/>
      <c r="K141" s="75">
        <f>I141*J141</f>
        <v>0</v>
      </c>
      <c r="L141" s="147"/>
      <c r="M141" s="75">
        <f>H141*J141</f>
        <v>0</v>
      </c>
      <c r="N141" s="361"/>
    </row>
    <row r="142" spans="2:14" ht="15" thickBot="1">
      <c r="B142" s="149"/>
      <c r="C142" s="150"/>
      <c r="D142" s="150"/>
      <c r="E142" s="151"/>
      <c r="F142" s="95"/>
      <c r="G142" s="96"/>
      <c r="H142" s="98"/>
      <c r="I142" s="98"/>
      <c r="J142" s="98"/>
      <c r="K142" s="99">
        <f>SUM(K139:K141)</f>
        <v>148.80000000000001</v>
      </c>
      <c r="L142" s="365">
        <f>K142/100</f>
        <v>1.4880000000000002</v>
      </c>
      <c r="M142" s="99">
        <f>SUM(M139:M141)</f>
        <v>44.64</v>
      </c>
      <c r="N142" s="361"/>
    </row>
    <row r="143" spans="2:1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</sheetData>
  <mergeCells count="154">
    <mergeCell ref="F142:G142"/>
    <mergeCell ref="B138:E138"/>
    <mergeCell ref="F138:G138"/>
    <mergeCell ref="B139:E139"/>
    <mergeCell ref="F139:G139"/>
    <mergeCell ref="B140:D141"/>
    <mergeCell ref="F140:G140"/>
    <mergeCell ref="F141:G141"/>
    <mergeCell ref="F134:G134"/>
    <mergeCell ref="B135:E135"/>
    <mergeCell ref="F135:G135"/>
    <mergeCell ref="B136:E136"/>
    <mergeCell ref="F136:G136"/>
    <mergeCell ref="B137:E137"/>
    <mergeCell ref="F137:G137"/>
    <mergeCell ref="B129:D133"/>
    <mergeCell ref="F129:G129"/>
    <mergeCell ref="F130:G130"/>
    <mergeCell ref="F131:G131"/>
    <mergeCell ref="F132:G132"/>
    <mergeCell ref="F133:G133"/>
    <mergeCell ref="F125:G125"/>
    <mergeCell ref="B126:E126"/>
    <mergeCell ref="F126:G126"/>
    <mergeCell ref="B127:E127"/>
    <mergeCell ref="F127:G127"/>
    <mergeCell ref="F128:G128"/>
    <mergeCell ref="B118:E118"/>
    <mergeCell ref="F118:G118"/>
    <mergeCell ref="F119:G119"/>
    <mergeCell ref="B120:D124"/>
    <mergeCell ref="F120:G120"/>
    <mergeCell ref="F121:G121"/>
    <mergeCell ref="F122:G122"/>
    <mergeCell ref="F123:G123"/>
    <mergeCell ref="F124:G124"/>
    <mergeCell ref="B113:D114"/>
    <mergeCell ref="F113:G113"/>
    <mergeCell ref="F114:G114"/>
    <mergeCell ref="F115:G115"/>
    <mergeCell ref="F116:G116"/>
    <mergeCell ref="B117:E117"/>
    <mergeCell ref="F117:G117"/>
    <mergeCell ref="B107:D107"/>
    <mergeCell ref="F109:G109"/>
    <mergeCell ref="B110:D112"/>
    <mergeCell ref="F110:G110"/>
    <mergeCell ref="F111:G111"/>
    <mergeCell ref="F112:G112"/>
    <mergeCell ref="B104:E104"/>
    <mergeCell ref="F104:G104"/>
    <mergeCell ref="B105:D105"/>
    <mergeCell ref="F105:G105"/>
    <mergeCell ref="B106:D106"/>
    <mergeCell ref="F106:G106"/>
    <mergeCell ref="B100:E100"/>
    <mergeCell ref="F100:G100"/>
    <mergeCell ref="B101:D103"/>
    <mergeCell ref="F101:G101"/>
    <mergeCell ref="F102:G102"/>
    <mergeCell ref="F103:G103"/>
    <mergeCell ref="B93:E93"/>
    <mergeCell ref="F93:G93"/>
    <mergeCell ref="L93:L99"/>
    <mergeCell ref="B94:D98"/>
    <mergeCell ref="F94:G94"/>
    <mergeCell ref="F95:G95"/>
    <mergeCell ref="F96:G96"/>
    <mergeCell ref="F97:G97"/>
    <mergeCell ref="F98:G98"/>
    <mergeCell ref="F99:G99"/>
    <mergeCell ref="F87:G87"/>
    <mergeCell ref="F89:G89"/>
    <mergeCell ref="F90:G90"/>
    <mergeCell ref="F91:G91"/>
    <mergeCell ref="B92:E92"/>
    <mergeCell ref="F92:G92"/>
    <mergeCell ref="B81:E81"/>
    <mergeCell ref="F81:G81"/>
    <mergeCell ref="B82:E82"/>
    <mergeCell ref="F82:G82"/>
    <mergeCell ref="B83:D86"/>
    <mergeCell ref="F83:G83"/>
    <mergeCell ref="F84:G84"/>
    <mergeCell ref="F85:G85"/>
    <mergeCell ref="F86:G86"/>
    <mergeCell ref="F76:G76"/>
    <mergeCell ref="B77:D77"/>
    <mergeCell ref="F77:G77"/>
    <mergeCell ref="B78:D78"/>
    <mergeCell ref="F78:G78"/>
    <mergeCell ref="B79:D79"/>
    <mergeCell ref="B72:E72"/>
    <mergeCell ref="F72:G72"/>
    <mergeCell ref="B73:E73"/>
    <mergeCell ref="F73:G73"/>
    <mergeCell ref="B74:D75"/>
    <mergeCell ref="F74:G74"/>
    <mergeCell ref="F75:G75"/>
    <mergeCell ref="B63:D71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56:G56"/>
    <mergeCell ref="F57:G57"/>
    <mergeCell ref="F58:G58"/>
    <mergeCell ref="F59:G59"/>
    <mergeCell ref="F60:G60"/>
    <mergeCell ref="B61:D62"/>
    <mergeCell ref="F61:G61"/>
    <mergeCell ref="F62:G62"/>
    <mergeCell ref="M49:M50"/>
    <mergeCell ref="B51:E51"/>
    <mergeCell ref="F51:G51"/>
    <mergeCell ref="B52:E52"/>
    <mergeCell ref="F52:G52"/>
    <mergeCell ref="B53:D55"/>
    <mergeCell ref="F53:G53"/>
    <mergeCell ref="F54:G54"/>
    <mergeCell ref="F55:G55"/>
    <mergeCell ref="D28:I28"/>
    <mergeCell ref="D29:I29"/>
    <mergeCell ref="D30:I30"/>
    <mergeCell ref="B47:L48"/>
    <mergeCell ref="B49:E50"/>
    <mergeCell ref="F49:G50"/>
    <mergeCell ref="H49:H50"/>
    <mergeCell ref="J49:J50"/>
    <mergeCell ref="K49:K50"/>
    <mergeCell ref="L49:L50"/>
    <mergeCell ref="D22:I22"/>
    <mergeCell ref="D23:I23"/>
    <mergeCell ref="D24:I24"/>
    <mergeCell ref="L25:M25"/>
    <mergeCell ref="D26:I26"/>
    <mergeCell ref="D27:I27"/>
    <mergeCell ref="D16:I16"/>
    <mergeCell ref="D17:I17"/>
    <mergeCell ref="D18:I18"/>
    <mergeCell ref="J19:M19"/>
    <mergeCell ref="D20:I20"/>
    <mergeCell ref="D21:I21"/>
    <mergeCell ref="D11:I11"/>
    <mergeCell ref="J12:K12"/>
    <mergeCell ref="L12:M12"/>
    <mergeCell ref="D13:I13"/>
    <mergeCell ref="D14:I14"/>
    <mergeCell ref="D15:I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2021-05-21T10:00:23Z</dcterms:modified>
</cp:coreProperties>
</file>