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25" i="1" l="1"/>
  <c r="K225" i="1" s="1"/>
  <c r="L224" i="1"/>
  <c r="L225" i="1" s="1"/>
  <c r="J224" i="1"/>
  <c r="G224" i="1"/>
  <c r="E223" i="1"/>
  <c r="J222" i="1"/>
  <c r="K222" i="1" s="1"/>
  <c r="L221" i="1"/>
  <c r="L222" i="1" s="1"/>
  <c r="J221" i="1"/>
  <c r="G221" i="1"/>
  <c r="E220" i="1"/>
  <c r="J218" i="1"/>
  <c r="J219" i="1" s="1"/>
  <c r="G218" i="1"/>
  <c r="L219" i="1" s="1"/>
  <c r="E217" i="1"/>
  <c r="L215" i="1"/>
  <c r="J215" i="1"/>
  <c r="L214" i="1"/>
  <c r="J214" i="1"/>
  <c r="J216" i="1" s="1"/>
  <c r="K216" i="1" s="1"/>
  <c r="G214" i="1"/>
  <c r="J213" i="1"/>
  <c r="G213" i="1"/>
  <c r="L213" i="1" s="1"/>
  <c r="L216" i="1" s="1"/>
  <c r="E212" i="1"/>
  <c r="L210" i="1"/>
  <c r="J210" i="1"/>
  <c r="G210" i="1"/>
  <c r="J209" i="1"/>
  <c r="G209" i="1"/>
  <c r="L209" i="1" s="1"/>
  <c r="J208" i="1"/>
  <c r="G208" i="1"/>
  <c r="L208" i="1" s="1"/>
  <c r="L207" i="1"/>
  <c r="J207" i="1"/>
  <c r="G207" i="1"/>
  <c r="L206" i="1"/>
  <c r="J206" i="1"/>
  <c r="G206" i="1"/>
  <c r="L205" i="1"/>
  <c r="J205" i="1"/>
  <c r="J211" i="1" s="1"/>
  <c r="K202" i="1" s="1"/>
  <c r="L202" i="1" s="1"/>
  <c r="L211" i="1" s="1"/>
  <c r="G205" i="1"/>
  <c r="J204" i="1"/>
  <c r="G204" i="1"/>
  <c r="L204" i="1" s="1"/>
  <c r="J203" i="1"/>
  <c r="G203" i="1"/>
  <c r="L203" i="1" s="1"/>
  <c r="J202" i="1"/>
  <c r="G202" i="1"/>
  <c r="E201" i="1"/>
  <c r="L199" i="1"/>
  <c r="J199" i="1"/>
  <c r="G199" i="1"/>
  <c r="J198" i="1"/>
  <c r="G198" i="1"/>
  <c r="L198" i="1" s="1"/>
  <c r="J197" i="1"/>
  <c r="J200" i="1" s="1"/>
  <c r="K200" i="1" s="1"/>
  <c r="G197" i="1"/>
  <c r="L197" i="1" s="1"/>
  <c r="L196" i="1"/>
  <c r="L200" i="1" s="1"/>
  <c r="J196" i="1"/>
  <c r="G196" i="1"/>
  <c r="E195" i="1"/>
  <c r="J193" i="1"/>
  <c r="G193" i="1"/>
  <c r="L193" i="1" s="1"/>
  <c r="J192" i="1"/>
  <c r="G192" i="1"/>
  <c r="L192" i="1" s="1"/>
  <c r="J191" i="1"/>
  <c r="G191" i="1"/>
  <c r="L191" i="1" s="1"/>
  <c r="L190" i="1"/>
  <c r="J190" i="1"/>
  <c r="G190" i="1"/>
  <c r="J189" i="1"/>
  <c r="G189" i="1"/>
  <c r="L189" i="1" s="1"/>
  <c r="J188" i="1"/>
  <c r="J194" i="1" s="1"/>
  <c r="K187" i="1" s="1"/>
  <c r="G188" i="1"/>
  <c r="L188" i="1" s="1"/>
  <c r="J187" i="1"/>
  <c r="G187" i="1"/>
  <c r="L187" i="1" s="1"/>
  <c r="E186" i="1"/>
  <c r="L184" i="1"/>
  <c r="J184" i="1"/>
  <c r="G184" i="1"/>
  <c r="L183" i="1"/>
  <c r="J183" i="1"/>
  <c r="G183" i="1"/>
  <c r="J182" i="1"/>
  <c r="G182" i="1"/>
  <c r="L182" i="1" s="1"/>
  <c r="J181" i="1"/>
  <c r="G181" i="1"/>
  <c r="L181" i="1" s="1"/>
  <c r="J180" i="1"/>
  <c r="G180" i="1"/>
  <c r="L180" i="1" s="1"/>
  <c r="L179" i="1"/>
  <c r="J179" i="1"/>
  <c r="G179" i="1"/>
  <c r="J178" i="1"/>
  <c r="G178" i="1"/>
  <c r="L178" i="1" s="1"/>
  <c r="J177" i="1"/>
  <c r="J185" i="1" s="1"/>
  <c r="K185" i="1" s="1"/>
  <c r="G177" i="1"/>
  <c r="L177" i="1" s="1"/>
  <c r="L176" i="1"/>
  <c r="J176" i="1"/>
  <c r="G176" i="1"/>
  <c r="E175" i="1"/>
  <c r="J173" i="1"/>
  <c r="K173" i="1" s="1"/>
  <c r="L172" i="1"/>
  <c r="L173" i="1" s="1"/>
  <c r="J172" i="1"/>
  <c r="G172" i="1"/>
  <c r="E171" i="1"/>
  <c r="L169" i="1"/>
  <c r="J169" i="1"/>
  <c r="G169" i="1"/>
  <c r="J168" i="1"/>
  <c r="G168" i="1"/>
  <c r="L168" i="1" s="1"/>
  <c r="J167" i="1"/>
  <c r="G167" i="1"/>
  <c r="L167" i="1" s="1"/>
  <c r="L166" i="1"/>
  <c r="J166" i="1"/>
  <c r="J170" i="1" s="1"/>
  <c r="K170" i="1" s="1"/>
  <c r="G166" i="1"/>
  <c r="E165" i="1"/>
  <c r="L163" i="1"/>
  <c r="J163" i="1"/>
  <c r="J164" i="1" s="1"/>
  <c r="K164" i="1" s="1"/>
  <c r="G163" i="1"/>
  <c r="J162" i="1"/>
  <c r="G162" i="1"/>
  <c r="L162" i="1" s="1"/>
  <c r="L164" i="1" s="1"/>
  <c r="E161" i="1"/>
  <c r="L159" i="1"/>
  <c r="J159" i="1"/>
  <c r="G159" i="1"/>
  <c r="L158" i="1"/>
  <c r="J158" i="1"/>
  <c r="G158" i="1"/>
  <c r="L157" i="1"/>
  <c r="J157" i="1"/>
  <c r="J160" i="1" s="1"/>
  <c r="K160" i="1" s="1"/>
  <c r="G157" i="1"/>
  <c r="J156" i="1"/>
  <c r="G156" i="1"/>
  <c r="L156" i="1" s="1"/>
  <c r="L160" i="1" s="1"/>
  <c r="E155" i="1"/>
  <c r="L145" i="1"/>
  <c r="J145" i="1"/>
  <c r="L134" i="1"/>
  <c r="J134" i="1"/>
  <c r="J118" i="1"/>
  <c r="G118" i="1"/>
  <c r="L118" i="1" s="1"/>
  <c r="L117" i="1"/>
  <c r="J117" i="1"/>
  <c r="G117" i="1"/>
  <c r="J116" i="1"/>
  <c r="G116" i="1"/>
  <c r="L116" i="1" s="1"/>
  <c r="J115" i="1"/>
  <c r="G115" i="1"/>
  <c r="L115" i="1" s="1"/>
  <c r="L114" i="1"/>
  <c r="J114" i="1"/>
  <c r="G114" i="1"/>
  <c r="L113" i="1"/>
  <c r="J113" i="1"/>
  <c r="G113" i="1"/>
  <c r="J112" i="1"/>
  <c r="J119" i="1" s="1"/>
  <c r="K119" i="1" s="1"/>
  <c r="G112" i="1"/>
  <c r="L112" i="1" s="1"/>
  <c r="E111" i="1"/>
  <c r="J109" i="1"/>
  <c r="J110" i="1" s="1"/>
  <c r="K110" i="1" s="1"/>
  <c r="G109" i="1"/>
  <c r="L110" i="1" s="1"/>
  <c r="E108" i="1"/>
  <c r="L106" i="1"/>
  <c r="J106" i="1"/>
  <c r="G106" i="1"/>
  <c r="L105" i="1"/>
  <c r="J105" i="1"/>
  <c r="G105" i="1"/>
  <c r="J104" i="1"/>
  <c r="G104" i="1"/>
  <c r="L104" i="1" s="1"/>
  <c r="J103" i="1"/>
  <c r="G103" i="1"/>
  <c r="L103" i="1" s="1"/>
  <c r="L102" i="1"/>
  <c r="J102" i="1"/>
  <c r="G102" i="1"/>
  <c r="J101" i="1"/>
  <c r="G101" i="1"/>
  <c r="L101" i="1" s="1"/>
  <c r="J100" i="1"/>
  <c r="J107" i="1" s="1"/>
  <c r="K107" i="1" s="1"/>
  <c r="G100" i="1"/>
  <c r="L100" i="1" s="1"/>
  <c r="L107" i="1" s="1"/>
  <c r="E99" i="1"/>
  <c r="J97" i="1"/>
  <c r="J96" i="1"/>
  <c r="K97" i="1" s="1"/>
  <c r="G96" i="1"/>
  <c r="L97" i="1" s="1"/>
  <c r="E95" i="1"/>
  <c r="L93" i="1"/>
  <c r="J93" i="1"/>
  <c r="J92" i="1"/>
  <c r="G92" i="1"/>
  <c r="L92" i="1" s="1"/>
  <c r="L91" i="1"/>
  <c r="L94" i="1" s="1"/>
  <c r="J91" i="1"/>
  <c r="J94" i="1" s="1"/>
  <c r="K94" i="1" s="1"/>
  <c r="G91" i="1"/>
  <c r="E90" i="1"/>
  <c r="J88" i="1"/>
  <c r="G88" i="1"/>
  <c r="L88" i="1" s="1"/>
  <c r="L87" i="1"/>
  <c r="J87" i="1"/>
  <c r="G87" i="1"/>
  <c r="L86" i="1"/>
  <c r="J86" i="1"/>
  <c r="G86" i="1"/>
  <c r="J85" i="1"/>
  <c r="G85" i="1"/>
  <c r="L85" i="1" s="1"/>
  <c r="J84" i="1"/>
  <c r="G84" i="1"/>
  <c r="L84" i="1" s="1"/>
  <c r="J83" i="1"/>
  <c r="G83" i="1"/>
  <c r="L83" i="1" s="1"/>
  <c r="L82" i="1"/>
  <c r="J82" i="1"/>
  <c r="G82" i="1"/>
  <c r="J81" i="1"/>
  <c r="G81" i="1"/>
  <c r="L81" i="1" s="1"/>
  <c r="J80" i="1"/>
  <c r="G80" i="1"/>
  <c r="E79" i="1"/>
  <c r="J77" i="1"/>
  <c r="G77" i="1"/>
  <c r="L77" i="1" s="1"/>
  <c r="L76" i="1"/>
  <c r="J76" i="1"/>
  <c r="G76" i="1"/>
  <c r="L75" i="1"/>
  <c r="J75" i="1"/>
  <c r="G75" i="1"/>
  <c r="J74" i="1"/>
  <c r="J78" i="1" s="1"/>
  <c r="K78" i="1" s="1"/>
  <c r="G74" i="1"/>
  <c r="L74" i="1" s="1"/>
  <c r="L78" i="1" s="1"/>
  <c r="E73" i="1"/>
  <c r="J71" i="1"/>
  <c r="G71" i="1"/>
  <c r="L71" i="1" s="1"/>
  <c r="L70" i="1"/>
  <c r="J70" i="1"/>
  <c r="G70" i="1"/>
  <c r="J69" i="1"/>
  <c r="G69" i="1"/>
  <c r="L69" i="1" s="1"/>
  <c r="J68" i="1"/>
  <c r="G68" i="1"/>
  <c r="L68" i="1" s="1"/>
  <c r="L67" i="1"/>
  <c r="J67" i="1"/>
  <c r="G67" i="1"/>
  <c r="L66" i="1"/>
  <c r="J66" i="1"/>
  <c r="G66" i="1"/>
  <c r="L65" i="1"/>
  <c r="J65" i="1"/>
  <c r="J72" i="1" s="1"/>
  <c r="K65" i="1" s="1"/>
  <c r="G65" i="1"/>
  <c r="E64" i="1"/>
  <c r="J62" i="1"/>
  <c r="G62" i="1"/>
  <c r="L62" i="1" s="1"/>
  <c r="J61" i="1"/>
  <c r="G61" i="1"/>
  <c r="L61" i="1" s="1"/>
  <c r="J60" i="1"/>
  <c r="G60" i="1"/>
  <c r="L60" i="1" s="1"/>
  <c r="L59" i="1"/>
  <c r="J59" i="1"/>
  <c r="G59" i="1"/>
  <c r="J58" i="1"/>
  <c r="G58" i="1"/>
  <c r="L58" i="1" s="1"/>
  <c r="J57" i="1"/>
  <c r="G57" i="1"/>
  <c r="L57" i="1" s="1"/>
  <c r="L56" i="1"/>
  <c r="J56" i="1"/>
  <c r="G56" i="1"/>
  <c r="L55" i="1"/>
  <c r="J55" i="1"/>
  <c r="G55" i="1"/>
  <c r="J54" i="1"/>
  <c r="J63" i="1" s="1"/>
  <c r="K63" i="1" s="1"/>
  <c r="G54" i="1"/>
  <c r="L54" i="1" s="1"/>
  <c r="E53" i="1"/>
  <c r="J50" i="1"/>
  <c r="G50" i="1"/>
  <c r="L50" i="1" s="1"/>
  <c r="L49" i="1"/>
  <c r="J49" i="1"/>
  <c r="G49" i="1"/>
  <c r="L48" i="1"/>
  <c r="J48" i="1"/>
  <c r="G48" i="1"/>
  <c r="J47" i="1"/>
  <c r="J51" i="1" s="1"/>
  <c r="K51" i="1" s="1"/>
  <c r="G47" i="1"/>
  <c r="L47" i="1" s="1"/>
  <c r="L51" i="1" s="1"/>
  <c r="E46" i="1"/>
  <c r="J44" i="1"/>
  <c r="G44" i="1"/>
  <c r="L44" i="1" s="1"/>
  <c r="L43" i="1"/>
  <c r="J43" i="1"/>
  <c r="J45" i="1" s="1"/>
  <c r="K45" i="1" s="1"/>
  <c r="G43" i="1"/>
  <c r="E42" i="1"/>
  <c r="L40" i="1"/>
  <c r="J40" i="1"/>
  <c r="G40" i="1"/>
  <c r="J39" i="1"/>
  <c r="G39" i="1"/>
  <c r="L39" i="1" s="1"/>
  <c r="J38" i="1"/>
  <c r="J41" i="1" s="1"/>
  <c r="K41" i="1" s="1"/>
  <c r="G38" i="1"/>
  <c r="L38" i="1" s="1"/>
  <c r="L37" i="1"/>
  <c r="L41" i="1" s="1"/>
  <c r="J37" i="1"/>
  <c r="G37" i="1"/>
  <c r="E36" i="1"/>
  <c r="L22" i="1"/>
  <c r="J22" i="1"/>
  <c r="L13" i="1"/>
  <c r="J13" i="1"/>
  <c r="L63" i="1" l="1"/>
  <c r="L72" i="1"/>
  <c r="L45" i="1"/>
  <c r="L194" i="1"/>
  <c r="L119" i="1"/>
  <c r="L80" i="1"/>
  <c r="L89" i="1" s="1"/>
  <c r="L170" i="1"/>
  <c r="L185" i="1"/>
  <c r="J89" i="1"/>
  <c r="K80" i="1" s="1"/>
  <c r="K219" i="1"/>
</calcChain>
</file>

<file path=xl/sharedStrings.xml><?xml version="1.0" encoding="utf-8"?>
<sst xmlns="http://schemas.openxmlformats.org/spreadsheetml/2006/main" count="276" uniqueCount="117">
  <si>
    <t>«УТВЕРЖДАЮ»</t>
  </si>
  <si>
    <t>Директор МБОУ КСОШ № 3</t>
  </si>
  <si>
    <t>__________Н.Я. Шумак</t>
  </si>
  <si>
    <t>Меню на  20 мая  2021 года</t>
  </si>
  <si>
    <t>Четверг-первая неделя</t>
  </si>
  <si>
    <t>№</t>
  </si>
  <si>
    <t>Наименование блюда</t>
  </si>
  <si>
    <t>Выход</t>
  </si>
  <si>
    <t>Цена</t>
  </si>
  <si>
    <t>З А В Т Р А К : с 9.15-10.30</t>
  </si>
  <si>
    <t>с 8 до 11 лет</t>
  </si>
  <si>
    <t>Омлет  натуральный</t>
  </si>
  <si>
    <t>1/105</t>
  </si>
  <si>
    <t xml:space="preserve">Бутерброд с маслом </t>
  </si>
  <si>
    <t>38/15</t>
  </si>
  <si>
    <t>3/15</t>
  </si>
  <si>
    <t>Кофейный напиток</t>
  </si>
  <si>
    <t>1/200</t>
  </si>
  <si>
    <t>ИТОГО</t>
  </si>
  <si>
    <t>О Б Е Д : с 11.00-12.45</t>
  </si>
  <si>
    <t xml:space="preserve">                     льготники</t>
  </si>
  <si>
    <t>Суп лапша с курицей</t>
  </si>
  <si>
    <t>25/250</t>
  </si>
  <si>
    <t>Тефтели</t>
  </si>
  <si>
    <t>1/90</t>
  </si>
  <si>
    <t>Картофельное пюре</t>
  </si>
  <si>
    <t>1/150</t>
  </si>
  <si>
    <t>Соус томатный</t>
  </si>
  <si>
    <t>1/50</t>
  </si>
  <si>
    <t>Чай с сахаром</t>
  </si>
  <si>
    <t>200/15</t>
  </si>
  <si>
    <t>Хлеб пшеничный йодир.</t>
  </si>
  <si>
    <t>1/76</t>
  </si>
  <si>
    <t>Д О П О Л Н И ТЕ Л Ь Н О :</t>
  </si>
  <si>
    <t>Салат "Крабовые страсти"</t>
  </si>
  <si>
    <t>1/120</t>
  </si>
  <si>
    <t>Сок</t>
  </si>
  <si>
    <t>Рожок песочный с маком</t>
  </si>
  <si>
    <t>1/75</t>
  </si>
  <si>
    <t>Калькулятор</t>
  </si>
  <si>
    <t>А.Н.Куликова</t>
  </si>
  <si>
    <t>План-меню на 20 мая 2021г</t>
  </si>
  <si>
    <t>Продукты</t>
  </si>
  <si>
    <t>норма гр.</t>
  </si>
  <si>
    <t>Кол-во прод-в 100 ч</t>
  </si>
  <si>
    <t>цена</t>
  </si>
  <si>
    <t>сумма</t>
  </si>
  <si>
    <t>итого</t>
  </si>
  <si>
    <t>Омлет натуральный 1/105</t>
  </si>
  <si>
    <t>яйца-   2шт</t>
  </si>
  <si>
    <t>Рецептурный сборник 2004 г.  табл. № 340</t>
  </si>
  <si>
    <t>молоко цельное</t>
  </si>
  <si>
    <t>масло сливочное</t>
  </si>
  <si>
    <t>соль</t>
  </si>
  <si>
    <t>Бутербод с маслом 38/15</t>
  </si>
  <si>
    <t>хлеб пшенич.</t>
  </si>
  <si>
    <t>Рецептурный сборник 2004г. №1</t>
  </si>
  <si>
    <t>Кофейный напиток 1/200</t>
  </si>
  <si>
    <t>Кофейный нап.</t>
  </si>
  <si>
    <t>Рецептурный сборник 2004 г.  № 692</t>
  </si>
  <si>
    <t>Молоко цельное</t>
  </si>
  <si>
    <t>Сахар</t>
  </si>
  <si>
    <t>Вода</t>
  </si>
  <si>
    <t>Суп лапша домашняя 20/250</t>
  </si>
  <si>
    <t>лапша "Ролтон"</t>
  </si>
  <si>
    <t>Рецептурный сборник 2004 г.   № 148</t>
  </si>
  <si>
    <t>морковь</t>
  </si>
  <si>
    <t>лук репчатый</t>
  </si>
  <si>
    <t>лавр. Лист</t>
  </si>
  <si>
    <t>соль йодир.</t>
  </si>
  <si>
    <t>куры</t>
  </si>
  <si>
    <t>приправа универсал.</t>
  </si>
  <si>
    <t>зелень св.</t>
  </si>
  <si>
    <t>Тефтели 1/90</t>
  </si>
  <si>
    <t>говядина</t>
  </si>
  <si>
    <t>рис</t>
  </si>
  <si>
    <t>масло растительное</t>
  </si>
  <si>
    <t>мука</t>
  </si>
  <si>
    <t>Рецептурный сборник 2004 г.   № 462</t>
  </si>
  <si>
    <t>соль йодированная</t>
  </si>
  <si>
    <t>Пюре картофельное 1/150</t>
  </si>
  <si>
    <t>картофель   п/ф-128,25г</t>
  </si>
  <si>
    <t>Рецептурный сборник 2004г.№ 520</t>
  </si>
  <si>
    <t>Соус томатный  1/50</t>
  </si>
  <si>
    <t>бульон</t>
  </si>
  <si>
    <t>Рецептурный сборник 2004 г.   № 587</t>
  </si>
  <si>
    <t xml:space="preserve">мука </t>
  </si>
  <si>
    <t>томатная паста</t>
  </si>
  <si>
    <t>сахар</t>
  </si>
  <si>
    <t>чай с сахаром 1/200</t>
  </si>
  <si>
    <t>чай</t>
  </si>
  <si>
    <t>Рецептурный сборник 2004 г.  № 686</t>
  </si>
  <si>
    <t>Хлеб йодированный</t>
  </si>
  <si>
    <t>хлеб</t>
  </si>
  <si>
    <t>Рецептурный сборник 2004 г.   № 707</t>
  </si>
  <si>
    <t>Салат крабовые страсти 1/120</t>
  </si>
  <si>
    <t>краб.палочки-48</t>
  </si>
  <si>
    <t>кукуруза конс.-12</t>
  </si>
  <si>
    <t>морковь-10</t>
  </si>
  <si>
    <t>капуста свежая -25</t>
  </si>
  <si>
    <t>майонез-25</t>
  </si>
  <si>
    <t xml:space="preserve"> </t>
  </si>
  <si>
    <t>СОК</t>
  </si>
  <si>
    <t>Рожок песочный с маком  1/75</t>
  </si>
  <si>
    <t>масло сливоч.</t>
  </si>
  <si>
    <t>Рецептурный сборник доп/р</t>
  </si>
  <si>
    <t>масло растит.</t>
  </si>
  <si>
    <t>яйцо</t>
  </si>
  <si>
    <t>мак</t>
  </si>
  <si>
    <t xml:space="preserve">         с  1-5класс        с 6-11класс                    </t>
  </si>
  <si>
    <t>Вафли Артек</t>
  </si>
  <si>
    <t>0</t>
  </si>
  <si>
    <t>1шт</t>
  </si>
  <si>
    <t>Вафли Джумка</t>
  </si>
  <si>
    <t>вафли Артек</t>
  </si>
  <si>
    <t>вафли</t>
  </si>
  <si>
    <t>вафли Джумка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</si>
</sst>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 Unicode MS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Unicode MS"/>
      <family val="2"/>
      <charset val="204"/>
    </font>
    <font>
      <sz val="7"/>
      <color rgb="FF000000"/>
      <name val="Calibri"/>
      <family val="2"/>
      <charset val="204"/>
    </font>
    <font>
      <sz val="7"/>
      <color theme="1"/>
      <name val="Calibri"/>
      <family val="2"/>
      <scheme val="minor"/>
    </font>
    <font>
      <b/>
      <i/>
      <sz val="7"/>
      <color rgb="FF000000"/>
      <name val="Arial"/>
      <family val="2"/>
      <charset val="204"/>
    </font>
    <font>
      <b/>
      <sz val="7"/>
      <color rgb="FFFF0000"/>
      <name val="Arial"/>
      <family val="2"/>
      <charset val="204"/>
    </font>
    <font>
      <i/>
      <sz val="7"/>
      <color rgb="FFFF0000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b/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sz val="7"/>
      <color rgb="FFFF0000"/>
      <name val="Calibri"/>
      <family val="2"/>
      <charset val="204"/>
      <scheme val="minor"/>
    </font>
    <font>
      <b/>
      <sz val="7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i/>
      <sz val="7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72">
    <xf numFmtId="0" fontId="0" fillId="0" borderId="0" xfId="0"/>
    <xf numFmtId="0" fontId="1" fillId="0" borderId="0" xfId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Font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13" fillId="0" borderId="1" xfId="1" applyNumberFormat="1" applyFont="1" applyFill="1" applyBorder="1" applyAlignment="1" applyProtection="1">
      <alignment horizontal="center"/>
    </xf>
    <xf numFmtId="0" fontId="13" fillId="0" borderId="2" xfId="1" applyNumberFormat="1" applyFont="1" applyFill="1" applyBorder="1" applyAlignment="1" applyProtection="1">
      <alignment horizontal="center" wrapText="1"/>
    </xf>
    <xf numFmtId="0" fontId="13" fillId="0" borderId="3" xfId="1" applyNumberFormat="1" applyFont="1" applyFill="1" applyBorder="1" applyAlignment="1" applyProtection="1">
      <alignment horizontal="center" wrapText="1"/>
    </xf>
    <xf numFmtId="0" fontId="13" fillId="0" borderId="4" xfId="1" applyNumberFormat="1" applyFont="1" applyFill="1" applyBorder="1" applyAlignment="1" applyProtection="1">
      <alignment horizontal="center" wrapText="1"/>
    </xf>
    <xf numFmtId="0" fontId="13" fillId="0" borderId="3" xfId="1" applyNumberFormat="1" applyFont="1" applyFill="1" applyBorder="1" applyAlignment="1" applyProtection="1">
      <alignment horizontal="center" wrapText="1"/>
    </xf>
    <xf numFmtId="0" fontId="13" fillId="0" borderId="4" xfId="1" applyNumberFormat="1" applyFont="1" applyFill="1" applyBorder="1" applyAlignment="1" applyProtection="1">
      <alignment horizontal="center" wrapText="1"/>
    </xf>
    <xf numFmtId="49" fontId="8" fillId="0" borderId="2" xfId="1" applyNumberFormat="1" applyFont="1" applyFill="1" applyBorder="1" applyAlignment="1" applyProtection="1">
      <alignment horizontal="center"/>
    </xf>
    <xf numFmtId="0" fontId="12" fillId="0" borderId="4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14" fillId="0" borderId="2" xfId="1" applyNumberFormat="1" applyFont="1" applyFill="1" applyBorder="1" applyAlignment="1" applyProtection="1">
      <alignment wrapText="1"/>
    </xf>
    <xf numFmtId="0" fontId="14" fillId="0" borderId="3" xfId="1" applyNumberFormat="1" applyFont="1" applyFill="1" applyBorder="1" applyAlignment="1" applyProtection="1">
      <alignment wrapText="1"/>
    </xf>
    <xf numFmtId="0" fontId="14" fillId="0" borderId="4" xfId="1" applyNumberFormat="1" applyFont="1" applyFill="1" applyBorder="1" applyAlignment="1" applyProtection="1">
      <alignment wrapText="1"/>
    </xf>
    <xf numFmtId="49" fontId="15" fillId="0" borderId="1" xfId="1" applyNumberFormat="1" applyFont="1" applyFill="1" applyBorder="1" applyAlignment="1" applyProtection="1">
      <alignment horizontal="center"/>
    </xf>
    <xf numFmtId="2" fontId="16" fillId="0" borderId="1" xfId="1" applyNumberFormat="1" applyFont="1" applyFill="1" applyBorder="1" applyAlignment="1" applyProtection="1">
      <alignment horizontal="center"/>
    </xf>
    <xf numFmtId="0" fontId="17" fillId="0" borderId="2" xfId="1" applyNumberFormat="1" applyFont="1" applyFill="1" applyBorder="1" applyAlignment="1" applyProtection="1">
      <alignment wrapText="1"/>
    </xf>
    <xf numFmtId="0" fontId="17" fillId="0" borderId="3" xfId="1" applyNumberFormat="1" applyFont="1" applyFill="1" applyBorder="1" applyAlignment="1" applyProtection="1">
      <alignment wrapText="1"/>
    </xf>
    <xf numFmtId="0" fontId="17" fillId="0" borderId="4" xfId="1" applyNumberFormat="1" applyFont="1" applyFill="1" applyBorder="1" applyAlignment="1" applyProtection="1">
      <alignment wrapText="1"/>
    </xf>
    <xf numFmtId="2" fontId="17" fillId="0" borderId="1" xfId="1" applyNumberFormat="1" applyFont="1" applyFill="1" applyBorder="1" applyAlignment="1" applyProtection="1">
      <alignment horizontal="center"/>
    </xf>
    <xf numFmtId="0" fontId="18" fillId="0" borderId="2" xfId="1" applyNumberFormat="1" applyFont="1" applyFill="1" applyBorder="1" applyAlignment="1" applyProtection="1">
      <alignment horizontal="center" wrapText="1"/>
    </xf>
    <xf numFmtId="0" fontId="18" fillId="0" borderId="3" xfId="1" applyNumberFormat="1" applyFont="1" applyFill="1" applyBorder="1" applyAlignment="1" applyProtection="1">
      <alignment horizontal="center" wrapText="1"/>
    </xf>
    <xf numFmtId="0" fontId="18" fillId="0" borderId="4" xfId="1" applyNumberFormat="1" applyFont="1" applyFill="1" applyBorder="1" applyAlignment="1" applyProtection="1">
      <alignment horizontal="center" wrapText="1"/>
    </xf>
    <xf numFmtId="0" fontId="17" fillId="0" borderId="0" xfId="1" applyNumberFormat="1" applyFont="1" applyFill="1" applyBorder="1" applyAlignment="1" applyProtection="1"/>
    <xf numFmtId="0" fontId="18" fillId="0" borderId="3" xfId="1" applyNumberFormat="1" applyFont="1" applyFill="1" applyBorder="1" applyAlignment="1" applyProtection="1">
      <alignment horizontal="center" wrapText="1"/>
    </xf>
    <xf numFmtId="0" fontId="18" fillId="0" borderId="4" xfId="1" applyNumberFormat="1" applyFont="1" applyFill="1" applyBorder="1" applyAlignment="1" applyProtection="1">
      <alignment horizontal="center" wrapText="1"/>
    </xf>
    <xf numFmtId="0" fontId="17" fillId="0" borderId="2" xfId="1" applyNumberFormat="1" applyFont="1" applyFill="1" applyBorder="1" applyAlignment="1" applyProtection="1">
      <alignment horizontal="center"/>
    </xf>
    <xf numFmtId="0" fontId="17" fillId="0" borderId="3" xfId="1" applyNumberFormat="1" applyFont="1" applyFill="1" applyBorder="1" applyAlignment="1" applyProtection="1">
      <alignment horizontal="center"/>
    </xf>
    <xf numFmtId="0" fontId="17" fillId="0" borderId="4" xfId="1" applyNumberFormat="1" applyFont="1" applyFill="1" applyBorder="1" applyAlignment="1" applyProtection="1">
      <alignment horizontal="center"/>
    </xf>
    <xf numFmtId="0" fontId="15" fillId="0" borderId="3" xfId="1" applyNumberFormat="1" applyFont="1" applyFill="1" applyBorder="1" applyAlignment="1" applyProtection="1">
      <alignment horizontal="center" wrapText="1"/>
    </xf>
    <xf numFmtId="0" fontId="15" fillId="0" borderId="4" xfId="1" applyNumberFormat="1" applyFont="1" applyFill="1" applyBorder="1" applyAlignment="1" applyProtection="1">
      <alignment horizontal="center" wrapText="1"/>
    </xf>
    <xf numFmtId="0" fontId="15" fillId="0" borderId="1" xfId="1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Border="1" applyAlignment="1" applyProtection="1"/>
    <xf numFmtId="2" fontId="19" fillId="0" borderId="0" xfId="1" applyNumberFormat="1" applyFont="1" applyFill="1" applyBorder="1" applyAlignment="1" applyProtection="1"/>
    <xf numFmtId="0" fontId="19" fillId="2" borderId="0" xfId="1" applyNumberFormat="1" applyFont="1" applyFill="1" applyBorder="1" applyAlignment="1" applyProtection="1"/>
    <xf numFmtId="0" fontId="20" fillId="0" borderId="0" xfId="1" applyFont="1"/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21" fillId="0" borderId="6" xfId="1" applyNumberFormat="1" applyFont="1" applyFill="1" applyBorder="1" applyAlignment="1" applyProtection="1">
      <alignment horizontal="center" vertical="center" wrapText="1"/>
    </xf>
    <xf numFmtId="0" fontId="21" fillId="0" borderId="7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2" fontId="21" fillId="0" borderId="8" xfId="1" applyNumberFormat="1" applyFont="1" applyFill="1" applyBorder="1" applyAlignment="1" applyProtection="1">
      <alignment horizontal="center" vertical="center" wrapText="1"/>
    </xf>
    <xf numFmtId="0" fontId="21" fillId="2" borderId="8" xfId="1" applyNumberFormat="1" applyFont="1" applyFill="1" applyBorder="1" applyAlignment="1" applyProtection="1">
      <alignment horizontal="center" textRotation="90" wrapText="1"/>
    </xf>
    <xf numFmtId="0" fontId="21" fillId="0" borderId="9" xfId="1" applyNumberFormat="1" applyFont="1" applyFill="1" applyBorder="1" applyAlignment="1" applyProtection="1">
      <alignment horizontal="center" vertical="center" wrapText="1"/>
    </xf>
    <xf numFmtId="0" fontId="21" fillId="0" borderId="10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21" fillId="0" borderId="12" xfId="1" applyNumberFormat="1" applyFont="1" applyFill="1" applyBorder="1" applyAlignment="1" applyProtection="1">
      <alignment horizontal="center" vertical="center" wrapText="1"/>
    </xf>
    <xf numFmtId="0" fontId="21" fillId="0" borderId="13" xfId="1" applyNumberFormat="1" applyFont="1" applyFill="1" applyBorder="1" applyAlignment="1" applyProtection="1">
      <alignment horizontal="center" vertical="center" wrapText="1"/>
    </xf>
    <xf numFmtId="2" fontId="21" fillId="0" borderId="12" xfId="1" applyNumberFormat="1" applyFont="1" applyFill="1" applyBorder="1" applyAlignment="1" applyProtection="1">
      <alignment horizontal="center" vertical="center" wrapText="1"/>
    </xf>
    <xf numFmtId="0" fontId="21" fillId="2" borderId="12" xfId="1" applyNumberFormat="1" applyFont="1" applyFill="1" applyBorder="1" applyAlignment="1" applyProtection="1">
      <alignment horizontal="center" textRotation="90" wrapText="1"/>
    </xf>
    <xf numFmtId="0" fontId="22" fillId="0" borderId="14" xfId="1" applyNumberFormat="1" applyFont="1" applyFill="1" applyBorder="1" applyAlignment="1" applyProtection="1">
      <alignment horizontal="left" wrapText="1"/>
    </xf>
    <xf numFmtId="0" fontId="22" fillId="0" borderId="15" xfId="1" applyNumberFormat="1" applyFont="1" applyFill="1" applyBorder="1" applyAlignment="1" applyProtection="1">
      <alignment horizontal="left" wrapText="1"/>
    </xf>
    <xf numFmtId="0" fontId="22" fillId="0" borderId="16" xfId="1" applyNumberFormat="1" applyFont="1" applyFill="1" applyBorder="1" applyAlignment="1" applyProtection="1">
      <alignment horizontal="left" wrapText="1"/>
    </xf>
    <xf numFmtId="0" fontId="23" fillId="0" borderId="17" xfId="1" applyNumberFormat="1" applyFont="1" applyFill="1" applyBorder="1" applyAlignment="1" applyProtection="1">
      <alignment horizontal="right"/>
    </xf>
    <xf numFmtId="0" fontId="23" fillId="0" borderId="18" xfId="1" applyNumberFormat="1" applyFont="1" applyFill="1" applyBorder="1" applyAlignment="1" applyProtection="1">
      <alignment horizontal="right"/>
    </xf>
    <xf numFmtId="2" fontId="23" fillId="0" borderId="1" xfId="1" applyNumberFormat="1" applyFont="1" applyFill="1" applyBorder="1" applyAlignment="1" applyProtection="1"/>
    <xf numFmtId="2" fontId="24" fillId="0" borderId="1" xfId="1" applyNumberFormat="1" applyFont="1" applyFill="1" applyBorder="1" applyAlignment="1" applyProtection="1"/>
    <xf numFmtId="0" fontId="23" fillId="2" borderId="19" xfId="1" applyNumberFormat="1" applyFont="1" applyFill="1" applyBorder="1" applyAlignment="1" applyProtection="1"/>
    <xf numFmtId="0" fontId="25" fillId="0" borderId="14" xfId="1" applyNumberFormat="1" applyFont="1" applyFill="1" applyBorder="1" applyAlignment="1" applyProtection="1">
      <alignment horizontal="left" wrapText="1"/>
    </xf>
    <xf numFmtId="0" fontId="25" fillId="0" borderId="15" xfId="1" applyNumberFormat="1" applyFont="1" applyFill="1" applyBorder="1" applyAlignment="1" applyProtection="1">
      <alignment horizontal="left" wrapText="1"/>
    </xf>
    <xf numFmtId="0" fontId="25" fillId="0" borderId="16" xfId="1" applyNumberFormat="1" applyFont="1" applyFill="1" applyBorder="1" applyAlignment="1" applyProtection="1">
      <alignment horizontal="left" wrapText="1"/>
    </xf>
    <xf numFmtId="0" fontId="26" fillId="0" borderId="20" xfId="1" applyNumberFormat="1" applyFont="1" applyFill="1" applyBorder="1" applyAlignment="1" applyProtection="1">
      <alignment horizontal="left"/>
    </xf>
    <xf numFmtId="0" fontId="26" fillId="0" borderId="21" xfId="1" applyNumberFormat="1" applyFont="1" applyFill="1" applyBorder="1" applyAlignment="1" applyProtection="1">
      <alignment horizontal="left"/>
    </xf>
    <xf numFmtId="2" fontId="26" fillId="0" borderId="1" xfId="1" applyNumberFormat="1" applyFont="1" applyFill="1" applyBorder="1" applyAlignment="1" applyProtection="1"/>
    <xf numFmtId="2" fontId="21" fillId="0" borderId="1" xfId="1" applyNumberFormat="1" applyFont="1" applyFill="1" applyBorder="1" applyAlignment="1" applyProtection="1"/>
    <xf numFmtId="0" fontId="26" fillId="2" borderId="19" xfId="1" applyNumberFormat="1" applyFont="1" applyFill="1" applyBorder="1" applyAlignment="1" applyProtection="1"/>
    <xf numFmtId="0" fontId="26" fillId="0" borderId="22" xfId="1" applyNumberFormat="1" applyFont="1" applyFill="1" applyBorder="1" applyAlignment="1" applyProtection="1">
      <alignment horizontal="left" vertical="top" wrapText="1"/>
    </xf>
    <xf numFmtId="0" fontId="26" fillId="0" borderId="0" xfId="1" applyNumberFormat="1" applyFont="1" applyFill="1" applyBorder="1" applyAlignment="1" applyProtection="1">
      <alignment horizontal="left" vertical="top" wrapText="1"/>
    </xf>
    <xf numFmtId="0" fontId="27" fillId="0" borderId="23" xfId="1" applyNumberFormat="1" applyFont="1" applyFill="1" applyBorder="1" applyAlignment="1" applyProtection="1"/>
    <xf numFmtId="0" fontId="26" fillId="0" borderId="2" xfId="1" applyNumberFormat="1" applyFont="1" applyFill="1" applyBorder="1" applyAlignment="1" applyProtection="1">
      <alignment horizontal="left"/>
    </xf>
    <xf numFmtId="0" fontId="26" fillId="0" borderId="4" xfId="1" applyNumberFormat="1" applyFont="1" applyFill="1" applyBorder="1" applyAlignment="1" applyProtection="1">
      <alignment horizontal="left"/>
    </xf>
    <xf numFmtId="0" fontId="27" fillId="2" borderId="19" xfId="1" applyNumberFormat="1" applyFont="1" applyFill="1" applyBorder="1" applyAlignment="1" applyProtection="1"/>
    <xf numFmtId="2" fontId="28" fillId="2" borderId="19" xfId="1" applyNumberFormat="1" applyFont="1" applyFill="1" applyBorder="1" applyAlignment="1" applyProtection="1"/>
    <xf numFmtId="0" fontId="27" fillId="0" borderId="24" xfId="1" applyNumberFormat="1" applyFont="1" applyFill="1" applyBorder="1" applyAlignment="1" applyProtection="1"/>
    <xf numFmtId="0" fontId="27" fillId="0" borderId="25" xfId="1" applyNumberFormat="1" applyFont="1" applyFill="1" applyBorder="1" applyAlignment="1" applyProtection="1"/>
    <xf numFmtId="0" fontId="27" fillId="0" borderId="26" xfId="1" applyNumberFormat="1" applyFont="1" applyFill="1" applyBorder="1" applyAlignment="1" applyProtection="1"/>
    <xf numFmtId="0" fontId="26" fillId="0" borderId="24" xfId="1" applyNumberFormat="1" applyFont="1" applyFill="1" applyBorder="1" applyAlignment="1" applyProtection="1">
      <alignment horizontal="left"/>
    </xf>
    <xf numFmtId="0" fontId="26" fillId="0" borderId="26" xfId="1" applyNumberFormat="1" applyFont="1" applyFill="1" applyBorder="1" applyAlignment="1" applyProtection="1">
      <alignment horizontal="left"/>
    </xf>
    <xf numFmtId="2" fontId="26" fillId="0" borderId="12" xfId="1" applyNumberFormat="1" applyFont="1" applyFill="1" applyBorder="1" applyAlignment="1" applyProtection="1"/>
    <xf numFmtId="2" fontId="25" fillId="0" borderId="12" xfId="1" applyNumberFormat="1" applyFont="1" applyFill="1" applyBorder="1" applyAlignment="1" applyProtection="1"/>
    <xf numFmtId="2" fontId="24" fillId="2" borderId="12" xfId="1" applyNumberFormat="1" applyFont="1" applyFill="1" applyBorder="1" applyAlignment="1" applyProtection="1"/>
    <xf numFmtId="0" fontId="22" fillId="0" borderId="2" xfId="1" applyNumberFormat="1" applyFont="1" applyFill="1" applyBorder="1" applyAlignment="1" applyProtection="1">
      <alignment horizontal="left" wrapText="1"/>
    </xf>
    <xf numFmtId="0" fontId="22" fillId="0" borderId="3" xfId="1" applyNumberFormat="1" applyFont="1" applyFill="1" applyBorder="1" applyAlignment="1" applyProtection="1">
      <alignment horizontal="left" wrapText="1"/>
    </xf>
    <xf numFmtId="0" fontId="22" fillId="0" borderId="4" xfId="1" applyNumberFormat="1" applyFont="1" applyFill="1" applyBorder="1" applyAlignment="1" applyProtection="1">
      <alignment horizontal="left" wrapText="1"/>
    </xf>
    <xf numFmtId="0" fontId="23" fillId="0" borderId="20" xfId="1" applyNumberFormat="1" applyFont="1" applyFill="1" applyBorder="1" applyAlignment="1" applyProtection="1">
      <alignment horizontal="right"/>
    </xf>
    <xf numFmtId="0" fontId="23" fillId="0" borderId="21" xfId="1" applyNumberFormat="1" applyFont="1" applyFill="1" applyBorder="1" applyAlignment="1" applyProtection="1">
      <alignment horizontal="right"/>
    </xf>
    <xf numFmtId="0" fontId="25" fillId="0" borderId="2" xfId="1" applyNumberFormat="1" applyFont="1" applyFill="1" applyBorder="1" applyAlignment="1" applyProtection="1">
      <alignment horizontal="left" wrapText="1"/>
    </xf>
    <xf numFmtId="0" fontId="25" fillId="0" borderId="3" xfId="1" applyNumberFormat="1" applyFont="1" applyFill="1" applyBorder="1" applyAlignment="1" applyProtection="1">
      <alignment horizontal="left" wrapText="1"/>
    </xf>
    <xf numFmtId="0" fontId="25" fillId="0" borderId="4" xfId="1" applyNumberFormat="1" applyFont="1" applyFill="1" applyBorder="1" applyAlignment="1" applyProtection="1">
      <alignment horizontal="left" wrapText="1"/>
    </xf>
    <xf numFmtId="0" fontId="28" fillId="2" borderId="19" xfId="1" applyNumberFormat="1" applyFont="1" applyFill="1" applyBorder="1" applyAlignment="1" applyProtection="1"/>
    <xf numFmtId="2" fontId="26" fillId="0" borderId="27" xfId="1" applyNumberFormat="1" applyFont="1" applyFill="1" applyBorder="1" applyAlignment="1" applyProtection="1"/>
    <xf numFmtId="2" fontId="24" fillId="2" borderId="27" xfId="1" applyNumberFormat="1" applyFont="1" applyFill="1" applyBorder="1" applyAlignment="1" applyProtection="1"/>
    <xf numFmtId="0" fontId="28" fillId="0" borderId="22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/>
    <xf numFmtId="0" fontId="28" fillId="0" borderId="23" xfId="1" applyNumberFormat="1" applyFont="1" applyFill="1" applyBorder="1" applyAlignment="1" applyProtection="1"/>
    <xf numFmtId="164" fontId="23" fillId="0" borderId="1" xfId="1" applyNumberFormat="1" applyFont="1" applyFill="1" applyBorder="1" applyAlignment="1" applyProtection="1"/>
    <xf numFmtId="0" fontId="25" fillId="0" borderId="28" xfId="1" applyNumberFormat="1" applyFont="1" applyFill="1" applyBorder="1" applyAlignment="1" applyProtection="1">
      <alignment horizontal="left" wrapText="1"/>
    </xf>
    <xf numFmtId="0" fontId="25" fillId="0" borderId="29" xfId="1" applyNumberFormat="1" applyFont="1" applyFill="1" applyBorder="1" applyAlignment="1" applyProtection="1">
      <alignment horizontal="left" wrapText="1"/>
    </xf>
    <xf numFmtId="0" fontId="25" fillId="0" borderId="30" xfId="1" applyNumberFormat="1" applyFont="1" applyFill="1" applyBorder="1" applyAlignment="1" applyProtection="1">
      <alignment horizontal="left" wrapText="1"/>
    </xf>
    <xf numFmtId="164" fontId="26" fillId="0" borderId="1" xfId="1" applyNumberFormat="1" applyFont="1" applyFill="1" applyBorder="1" applyAlignment="1" applyProtection="1"/>
    <xf numFmtId="2" fontId="26" fillId="0" borderId="13" xfId="1" applyNumberFormat="1" applyFont="1" applyFill="1" applyBorder="1" applyAlignment="1" applyProtection="1"/>
    <xf numFmtId="2" fontId="23" fillId="2" borderId="19" xfId="1" applyNumberFormat="1" applyFont="1" applyFill="1" applyBorder="1" applyAlignment="1" applyProtection="1"/>
    <xf numFmtId="0" fontId="26" fillId="0" borderId="5" xfId="1" applyNumberFormat="1" applyFont="1" applyFill="1" applyBorder="1" applyAlignment="1" applyProtection="1">
      <alignment horizontal="left" vertical="top" wrapText="1"/>
    </xf>
    <xf numFmtId="0" fontId="26" fillId="0" borderId="6" xfId="1" applyNumberFormat="1" applyFont="1" applyFill="1" applyBorder="1" applyAlignment="1" applyProtection="1">
      <alignment horizontal="left" vertical="top" wrapText="1"/>
    </xf>
    <xf numFmtId="164" fontId="26" fillId="0" borderId="27" xfId="1" applyNumberFormat="1" applyFont="1" applyFill="1" applyBorder="1" applyAlignment="1" applyProtection="1"/>
    <xf numFmtId="2" fontId="21" fillId="0" borderId="27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/>
    <xf numFmtId="2" fontId="29" fillId="0" borderId="0" xfId="1" applyNumberFormat="1" applyFont="1" applyFill="1" applyBorder="1" applyAlignment="1" applyProtection="1"/>
    <xf numFmtId="0" fontId="25" fillId="0" borderId="0" xfId="1" applyNumberFormat="1" applyFont="1" applyFill="1" applyBorder="1" applyAlignment="1" applyProtection="1"/>
    <xf numFmtId="2" fontId="25" fillId="0" borderId="0" xfId="1" applyNumberFormat="1" applyFont="1" applyFill="1" applyBorder="1" applyAlignment="1" applyProtection="1"/>
    <xf numFmtId="2" fontId="19" fillId="3" borderId="0" xfId="1" applyNumberFormat="1" applyFont="1" applyFill="1" applyBorder="1" applyAlignment="1" applyProtection="1"/>
    <xf numFmtId="0" fontId="22" fillId="0" borderId="31" xfId="1" applyFont="1" applyBorder="1" applyAlignment="1">
      <alignment horizontal="left" wrapText="1"/>
    </xf>
    <xf numFmtId="0" fontId="22" fillId="0" borderId="32" xfId="1" applyFont="1" applyBorder="1" applyAlignment="1">
      <alignment horizontal="left" wrapText="1"/>
    </xf>
    <xf numFmtId="0" fontId="22" fillId="0" borderId="21" xfId="1" applyFont="1" applyBorder="1" applyAlignment="1">
      <alignment horizontal="left" wrapText="1"/>
    </xf>
    <xf numFmtId="0" fontId="23" fillId="0" borderId="17" xfId="1" applyFont="1" applyBorder="1" applyAlignment="1">
      <alignment horizontal="right"/>
    </xf>
    <xf numFmtId="0" fontId="23" fillId="0" borderId="18" xfId="1" applyFont="1" applyBorder="1" applyAlignment="1">
      <alignment horizontal="right"/>
    </xf>
    <xf numFmtId="2" fontId="23" fillId="0" borderId="33" xfId="1" applyNumberFormat="1" applyFont="1" applyBorder="1"/>
    <xf numFmtId="164" fontId="23" fillId="0" borderId="33" xfId="1" applyNumberFormat="1" applyFont="1" applyBorder="1"/>
    <xf numFmtId="2" fontId="23" fillId="4" borderId="33" xfId="1" applyNumberFormat="1" applyFont="1" applyFill="1" applyBorder="1"/>
    <xf numFmtId="2" fontId="24" fillId="0" borderId="33" xfId="1" applyNumberFormat="1" applyFont="1" applyBorder="1"/>
    <xf numFmtId="0" fontId="23" fillId="5" borderId="14" xfId="1" applyFont="1" applyFill="1" applyBorder="1"/>
    <xf numFmtId="0" fontId="30" fillId="0" borderId="8" xfId="1" applyFont="1" applyBorder="1"/>
    <xf numFmtId="0" fontId="31" fillId="0" borderId="34" xfId="1" applyFont="1" applyBorder="1" applyAlignment="1">
      <alignment horizontal="left" wrapText="1"/>
    </xf>
    <xf numFmtId="0" fontId="31" fillId="0" borderId="29" xfId="1" applyFont="1" applyBorder="1" applyAlignment="1">
      <alignment horizontal="left" wrapText="1"/>
    </xf>
    <xf numFmtId="0" fontId="31" fillId="0" borderId="30" xfId="1" applyFont="1" applyBorder="1" applyAlignment="1">
      <alignment horizontal="left" wrapText="1"/>
    </xf>
    <xf numFmtId="0" fontId="32" fillId="0" borderId="20" xfId="1" applyFont="1" applyBorder="1" applyAlignment="1">
      <alignment horizontal="left"/>
    </xf>
    <xf numFmtId="0" fontId="32" fillId="0" borderId="21" xfId="1" applyFont="1" applyBorder="1" applyAlignment="1">
      <alignment horizontal="left"/>
    </xf>
    <xf numFmtId="164" fontId="32" fillId="0" borderId="13" xfId="1" applyNumberFormat="1" applyFont="1" applyBorder="1"/>
    <xf numFmtId="2" fontId="32" fillId="4" borderId="13" xfId="1" applyNumberFormat="1" applyFont="1" applyFill="1" applyBorder="1"/>
    <xf numFmtId="2" fontId="33" fillId="0" borderId="13" xfId="1" applyNumberFormat="1" applyFont="1" applyBorder="1"/>
    <xf numFmtId="0" fontId="32" fillId="5" borderId="22" xfId="1" applyFont="1" applyFill="1" applyBorder="1"/>
    <xf numFmtId="2" fontId="34" fillId="0" borderId="1" xfId="1" applyNumberFormat="1" applyFont="1" applyBorder="1"/>
    <xf numFmtId="0" fontId="32" fillId="0" borderId="35" xfId="1" applyFont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35" fillId="0" borderId="23" xfId="1" applyFont="1" applyBorder="1"/>
    <xf numFmtId="0" fontId="32" fillId="0" borderId="2" xfId="1" applyFont="1" applyBorder="1" applyAlignment="1">
      <alignment horizontal="left"/>
    </xf>
    <xf numFmtId="0" fontId="32" fillId="0" borderId="4" xfId="1" applyFont="1" applyBorder="1" applyAlignment="1">
      <alignment horizontal="left"/>
    </xf>
    <xf numFmtId="164" fontId="32" fillId="0" borderId="1" xfId="1" applyNumberFormat="1" applyFont="1" applyBorder="1"/>
    <xf numFmtId="2" fontId="32" fillId="0" borderId="1" xfId="1" applyNumberFormat="1" applyFont="1" applyBorder="1"/>
    <xf numFmtId="2" fontId="33" fillId="0" borderId="1" xfId="1" applyNumberFormat="1" applyFont="1" applyBorder="1"/>
    <xf numFmtId="0" fontId="35" fillId="5" borderId="22" xfId="1" applyFont="1" applyFill="1" applyBorder="1"/>
    <xf numFmtId="2" fontId="35" fillId="5" borderId="22" xfId="1" applyNumberFormat="1" applyFont="1" applyFill="1" applyBorder="1"/>
    <xf numFmtId="2" fontId="28" fillId="5" borderId="22" xfId="1" applyNumberFormat="1" applyFont="1" applyFill="1" applyBorder="1"/>
    <xf numFmtId="0" fontId="32" fillId="0" borderId="2" xfId="1" applyFont="1" applyBorder="1" applyAlignment="1">
      <alignment horizontal="left"/>
    </xf>
    <xf numFmtId="0" fontId="32" fillId="0" borderId="4" xfId="1" applyFont="1" applyBorder="1" applyAlignment="1">
      <alignment horizontal="left"/>
    </xf>
    <xf numFmtId="2" fontId="24" fillId="5" borderId="0" xfId="1" applyNumberFormat="1" applyFont="1" applyFill="1" applyBorder="1"/>
    <xf numFmtId="0" fontId="35" fillId="0" borderId="35" xfId="1" applyFont="1" applyBorder="1"/>
    <xf numFmtId="0" fontId="35" fillId="0" borderId="0" xfId="1" applyFont="1" applyBorder="1"/>
    <xf numFmtId="0" fontId="26" fillId="0" borderId="1" xfId="1" applyNumberFormat="1" applyFont="1" applyFill="1" applyBorder="1" applyAlignment="1" applyProtection="1">
      <alignment horizontal="left"/>
    </xf>
    <xf numFmtId="2" fontId="26" fillId="0" borderId="4" xfId="1" applyNumberFormat="1" applyFont="1" applyFill="1" applyBorder="1" applyAlignment="1" applyProtection="1"/>
    <xf numFmtId="2" fontId="24" fillId="2" borderId="19" xfId="1" applyNumberFormat="1" applyFont="1" applyFill="1" applyBorder="1" applyAlignment="1" applyProtection="1"/>
    <xf numFmtId="2" fontId="21" fillId="0" borderId="13" xfId="1" applyNumberFormat="1" applyFont="1" applyFill="1" applyBorder="1" applyAlignment="1" applyProtection="1"/>
    <xf numFmtId="0" fontId="31" fillId="0" borderId="23" xfId="1" applyFont="1" applyBorder="1" applyAlignment="1">
      <alignment horizontal="left" wrapText="1"/>
    </xf>
    <xf numFmtId="2" fontId="32" fillId="0" borderId="13" xfId="1" applyNumberFormat="1" applyFont="1" applyBorder="1"/>
    <xf numFmtId="2" fontId="23" fillId="5" borderId="22" xfId="1" applyNumberFormat="1" applyFont="1" applyFill="1" applyBorder="1"/>
    <xf numFmtId="0" fontId="35" fillId="0" borderId="36" xfId="1" applyFont="1" applyBorder="1"/>
    <xf numFmtId="0" fontId="35" fillId="0" borderId="10" xfId="1" applyFont="1" applyBorder="1"/>
    <xf numFmtId="0" fontId="35" fillId="0" borderId="11" xfId="1" applyFont="1" applyBorder="1"/>
    <xf numFmtId="0" fontId="32" fillId="0" borderId="24" xfId="1" applyFont="1" applyBorder="1" applyAlignment="1">
      <alignment horizontal="left"/>
    </xf>
    <xf numFmtId="0" fontId="32" fillId="0" borderId="26" xfId="1" applyFont="1" applyBorder="1" applyAlignment="1">
      <alignment horizontal="left"/>
    </xf>
    <xf numFmtId="164" fontId="32" fillId="0" borderId="27" xfId="1" applyNumberFormat="1" applyFont="1" applyBorder="1"/>
    <xf numFmtId="2" fontId="32" fillId="0" borderId="27" xfId="1" applyNumberFormat="1" applyFont="1" applyBorder="1"/>
    <xf numFmtId="2" fontId="33" fillId="0" borderId="27" xfId="1" applyNumberFormat="1" applyFont="1" applyBorder="1"/>
    <xf numFmtId="0" fontId="36" fillId="0" borderId="0" xfId="1" applyNumberFormat="1" applyFont="1" applyFill="1" applyBorder="1" applyAlignment="1" applyProtection="1"/>
    <xf numFmtId="0" fontId="36" fillId="0" borderId="23" xfId="1" applyNumberFormat="1" applyFont="1" applyFill="1" applyBorder="1" applyAlignment="1" applyProtection="1"/>
    <xf numFmtId="0" fontId="23" fillId="0" borderId="33" xfId="1" applyNumberFormat="1" applyFont="1" applyFill="1" applyBorder="1" applyAlignment="1" applyProtection="1"/>
    <xf numFmtId="2" fontId="28" fillId="0" borderId="33" xfId="1" applyNumberFormat="1" applyFont="1" applyFill="1" applyBorder="1" applyAlignment="1" applyProtection="1"/>
    <xf numFmtId="2" fontId="24" fillId="0" borderId="33" xfId="1" applyNumberFormat="1" applyFont="1" applyFill="1" applyBorder="1" applyAlignment="1" applyProtection="1"/>
    <xf numFmtId="2" fontId="24" fillId="2" borderId="22" xfId="1" applyNumberFormat="1" applyFont="1" applyFill="1" applyBorder="1" applyAlignment="1" applyProtection="1"/>
    <xf numFmtId="0" fontId="21" fillId="0" borderId="37" xfId="1" applyNumberFormat="1" applyFont="1" applyFill="1" applyBorder="1" applyAlignment="1" applyProtection="1">
      <alignment vertical="top" wrapText="1"/>
    </xf>
    <xf numFmtId="0" fontId="21" fillId="0" borderId="15" xfId="1" applyNumberFormat="1" applyFont="1" applyFill="1" applyBorder="1" applyAlignment="1" applyProtection="1">
      <alignment vertical="top" wrapText="1"/>
    </xf>
    <xf numFmtId="0" fontId="19" fillId="0" borderId="16" xfId="1" applyNumberFormat="1" applyFont="1" applyFill="1" applyBorder="1" applyAlignment="1" applyProtection="1"/>
    <xf numFmtId="0" fontId="26" fillId="0" borderId="33" xfId="1" applyNumberFormat="1" applyFont="1" applyFill="1" applyBorder="1" applyAlignment="1" applyProtection="1"/>
    <xf numFmtId="2" fontId="27" fillId="0" borderId="33" xfId="1" applyNumberFormat="1" applyFont="1" applyFill="1" applyBorder="1" applyAlignment="1" applyProtection="1"/>
    <xf numFmtId="2" fontId="21" fillId="0" borderId="33" xfId="1" applyNumberFormat="1" applyFont="1" applyFill="1" applyBorder="1" applyAlignment="1" applyProtection="1"/>
    <xf numFmtId="2" fontId="24" fillId="2" borderId="38" xfId="1" applyNumberFormat="1" applyFont="1" applyFill="1" applyBorder="1" applyAlignment="1" applyProtection="1"/>
    <xf numFmtId="0" fontId="21" fillId="0" borderId="35" xfId="1" applyNumberFormat="1" applyFont="1" applyFill="1" applyBorder="1" applyAlignment="1" applyProtection="1">
      <alignment vertical="top" wrapText="1"/>
    </xf>
    <xf numFmtId="0" fontId="21" fillId="0" borderId="0" xfId="1" applyNumberFormat="1" applyFont="1" applyFill="1" applyBorder="1" applyAlignment="1" applyProtection="1">
      <alignment vertical="top" wrapText="1"/>
    </xf>
    <xf numFmtId="0" fontId="19" fillId="0" borderId="23" xfId="1" applyNumberFormat="1" applyFont="1" applyFill="1" applyBorder="1" applyAlignment="1" applyProtection="1"/>
    <xf numFmtId="0" fontId="26" fillId="0" borderId="1" xfId="1" applyNumberFormat="1" applyFont="1" applyFill="1" applyBorder="1" applyAlignment="1" applyProtection="1"/>
    <xf numFmtId="2" fontId="27" fillId="0" borderId="13" xfId="1" applyNumberFormat="1" applyFont="1" applyFill="1" applyBorder="1" applyAlignment="1" applyProtection="1"/>
    <xf numFmtId="0" fontId="36" fillId="2" borderId="39" xfId="1" applyNumberFormat="1" applyFont="1" applyFill="1" applyBorder="1" applyAlignment="1" applyProtection="1"/>
    <xf numFmtId="2" fontId="27" fillId="0" borderId="1" xfId="1" applyNumberFormat="1" applyFont="1" applyFill="1" applyBorder="1" applyAlignment="1" applyProtection="1"/>
    <xf numFmtId="0" fontId="21" fillId="0" borderId="34" xfId="1" applyNumberFormat="1" applyFont="1" applyFill="1" applyBorder="1" applyAlignment="1" applyProtection="1">
      <alignment vertical="top" wrapText="1"/>
    </xf>
    <xf numFmtId="0" fontId="21" fillId="0" borderId="29" xfId="1" applyNumberFormat="1" applyFont="1" applyFill="1" applyBorder="1" applyAlignment="1" applyProtection="1">
      <alignment vertical="top" wrapText="1"/>
    </xf>
    <xf numFmtId="0" fontId="19" fillId="0" borderId="30" xfId="1" applyNumberFormat="1" applyFont="1" applyFill="1" applyBorder="1" applyAlignment="1" applyProtection="1"/>
    <xf numFmtId="0" fontId="27" fillId="0" borderId="40" xfId="1" applyNumberFormat="1" applyFont="1" applyFill="1" applyBorder="1" applyAlignment="1" applyProtection="1">
      <alignment vertical="top" wrapText="1"/>
    </xf>
    <xf numFmtId="0" fontId="27" fillId="0" borderId="6" xfId="1" applyNumberFormat="1" applyFont="1" applyFill="1" applyBorder="1" applyAlignment="1" applyProtection="1">
      <alignment vertical="top" wrapText="1"/>
    </xf>
    <xf numFmtId="0" fontId="19" fillId="0" borderId="7" xfId="1" applyNumberFormat="1" applyFont="1" applyFill="1" applyBorder="1" applyAlignment="1" applyProtection="1"/>
    <xf numFmtId="0" fontId="27" fillId="0" borderId="36" xfId="1" applyNumberFormat="1" applyFont="1" applyFill="1" applyBorder="1" applyAlignment="1" applyProtection="1">
      <alignment vertical="top" wrapText="1"/>
    </xf>
    <xf numFmtId="0" fontId="27" fillId="0" borderId="10" xfId="1" applyNumberFormat="1" applyFont="1" applyFill="1" applyBorder="1" applyAlignment="1" applyProtection="1">
      <alignment vertical="top" wrapText="1"/>
    </xf>
    <xf numFmtId="0" fontId="19" fillId="0" borderId="11" xfId="1" applyNumberFormat="1" applyFont="1" applyFill="1" applyBorder="1" applyAlignment="1" applyProtection="1"/>
    <xf numFmtId="0" fontId="26" fillId="0" borderId="24" xfId="1" applyNumberFormat="1" applyFont="1" applyFill="1" applyBorder="1" applyAlignment="1" applyProtection="1"/>
    <xf numFmtId="0" fontId="26" fillId="0" borderId="26" xfId="1" applyNumberFormat="1" applyFont="1" applyFill="1" applyBorder="1" applyAlignment="1" applyProtection="1"/>
    <xf numFmtId="2" fontId="37" fillId="0" borderId="27" xfId="1" applyNumberFormat="1" applyFont="1" applyFill="1" applyBorder="1" applyAlignment="1" applyProtection="1"/>
    <xf numFmtId="0" fontId="37" fillId="0" borderId="27" xfId="1" applyNumberFormat="1" applyFont="1" applyFill="1" applyBorder="1" applyAlignment="1" applyProtection="1"/>
    <xf numFmtId="0" fontId="36" fillId="2" borderId="41" xfId="1" applyNumberFormat="1" applyFont="1" applyFill="1" applyBorder="1" applyAlignment="1" applyProtection="1"/>
    <xf numFmtId="2" fontId="23" fillId="0" borderId="13" xfId="1" applyNumberFormat="1" applyFont="1" applyFill="1" applyBorder="1" applyAlignment="1" applyProtection="1"/>
    <xf numFmtId="164" fontId="23" fillId="0" borderId="13" xfId="1" applyNumberFormat="1" applyFont="1" applyFill="1" applyBorder="1" applyAlignment="1" applyProtection="1"/>
    <xf numFmtId="0" fontId="25" fillId="0" borderId="13" xfId="1" applyNumberFormat="1" applyFont="1" applyFill="1" applyBorder="1" applyAlignment="1" applyProtection="1">
      <alignment horizontal="left" wrapText="1"/>
    </xf>
    <xf numFmtId="0" fontId="25" fillId="0" borderId="1" xfId="1" applyNumberFormat="1" applyFont="1" applyFill="1" applyBorder="1" applyAlignment="1" applyProtection="1">
      <alignment horizontal="left" wrapText="1"/>
    </xf>
    <xf numFmtId="1" fontId="26" fillId="0" borderId="27" xfId="1" applyNumberFormat="1" applyFont="1" applyFill="1" applyBorder="1" applyAlignment="1" applyProtection="1"/>
    <xf numFmtId="164" fontId="21" fillId="0" borderId="13" xfId="1" applyNumberFormat="1" applyFont="1" applyFill="1" applyBorder="1" applyAlignment="1" applyProtection="1"/>
    <xf numFmtId="0" fontId="28" fillId="0" borderId="0" xfId="1" applyFont="1" applyBorder="1"/>
    <xf numFmtId="0" fontId="28" fillId="0" borderId="15" xfId="1" applyFont="1" applyBorder="1"/>
    <xf numFmtId="0" fontId="28" fillId="0" borderId="18" xfId="1" applyFont="1" applyBorder="1" applyAlignment="1">
      <alignment horizontal="right"/>
    </xf>
    <xf numFmtId="2" fontId="24" fillId="5" borderId="22" xfId="1" applyNumberFormat="1" applyFont="1" applyFill="1" applyBorder="1"/>
    <xf numFmtId="2" fontId="23" fillId="0" borderId="22" xfId="1" applyNumberFormat="1" applyFont="1" applyBorder="1"/>
    <xf numFmtId="0" fontId="33" fillId="0" borderId="37" xfId="1" applyFont="1" applyBorder="1" applyAlignment="1">
      <alignment vertical="top" wrapText="1"/>
    </xf>
    <xf numFmtId="0" fontId="33" fillId="0" borderId="15" xfId="1" applyFont="1" applyBorder="1" applyAlignment="1">
      <alignment vertical="top" wrapText="1"/>
    </xf>
    <xf numFmtId="0" fontId="35" fillId="0" borderId="15" xfId="1" applyFont="1" applyBorder="1"/>
    <xf numFmtId="0" fontId="32" fillId="0" borderId="14" xfId="1" applyFont="1" applyBorder="1" applyAlignment="1">
      <alignment horizontal="left"/>
    </xf>
    <xf numFmtId="0" fontId="35" fillId="0" borderId="16" xfId="1" applyFont="1" applyBorder="1" applyAlignment="1">
      <alignment horizontal="left"/>
    </xf>
    <xf numFmtId="2" fontId="32" fillId="0" borderId="33" xfId="1" applyNumberFormat="1" applyFont="1" applyBorder="1"/>
    <xf numFmtId="2" fontId="33" fillId="0" borderId="33" xfId="1" applyNumberFormat="1" applyFont="1" applyBorder="1"/>
    <xf numFmtId="2" fontId="24" fillId="5" borderId="38" xfId="1" applyNumberFormat="1" applyFont="1" applyFill="1" applyBorder="1" applyAlignment="1"/>
    <xf numFmtId="0" fontId="33" fillId="0" borderId="34" xfId="1" applyFont="1" applyBorder="1" applyAlignment="1">
      <alignment vertical="top" wrapText="1"/>
    </xf>
    <xf numFmtId="0" fontId="33" fillId="0" borderId="29" xfId="1" applyFont="1" applyBorder="1" applyAlignment="1">
      <alignment vertical="top" wrapText="1"/>
    </xf>
    <xf numFmtId="0" fontId="32" fillId="0" borderId="1" xfId="1" applyFont="1" applyBorder="1" applyAlignment="1">
      <alignment horizontal="left"/>
    </xf>
    <xf numFmtId="0" fontId="35" fillId="0" borderId="1" xfId="1" applyFont="1" applyBorder="1" applyAlignment="1">
      <alignment horizontal="left"/>
    </xf>
    <xf numFmtId="0" fontId="30" fillId="5" borderId="39" xfId="1" applyFont="1" applyFill="1" applyBorder="1" applyAlignment="1"/>
    <xf numFmtId="0" fontId="32" fillId="0" borderId="35" xfId="1" applyFont="1" applyBorder="1" applyAlignment="1">
      <alignment vertical="top" wrapText="1"/>
    </xf>
    <xf numFmtId="0" fontId="32" fillId="0" borderId="0" xfId="1" applyFont="1" applyBorder="1" applyAlignment="1">
      <alignment vertical="top" wrapText="1"/>
    </xf>
    <xf numFmtId="0" fontId="32" fillId="0" borderId="23" xfId="1" applyFont="1" applyBorder="1" applyAlignment="1">
      <alignment vertical="top" wrapText="1"/>
    </xf>
    <xf numFmtId="0" fontId="35" fillId="0" borderId="4" xfId="1" applyFont="1" applyBorder="1" applyAlignment="1">
      <alignment horizontal="left"/>
    </xf>
    <xf numFmtId="0" fontId="35" fillId="0" borderId="4" xfId="1" applyFont="1" applyBorder="1" applyAlignment="1">
      <alignment horizontal="left"/>
    </xf>
    <xf numFmtId="0" fontId="32" fillId="0" borderId="13" xfId="1" applyFont="1" applyBorder="1" applyAlignment="1">
      <alignment horizontal="left"/>
    </xf>
    <xf numFmtId="0" fontId="35" fillId="0" borderId="13" xfId="1" applyFont="1" applyBorder="1" applyAlignment="1">
      <alignment horizontal="left"/>
    </xf>
    <xf numFmtId="0" fontId="32" fillId="0" borderId="36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11" xfId="1" applyFont="1" applyBorder="1" applyAlignment="1">
      <alignment vertical="top" wrapText="1"/>
    </xf>
    <xf numFmtId="0" fontId="35" fillId="0" borderId="26" xfId="1" applyFont="1" applyBorder="1" applyAlignment="1">
      <alignment horizontal="left"/>
    </xf>
    <xf numFmtId="2" fontId="32" fillId="0" borderId="12" xfId="1" applyNumberFormat="1" applyFont="1" applyBorder="1"/>
    <xf numFmtId="2" fontId="33" fillId="0" borderId="12" xfId="1" applyNumberFormat="1" applyFont="1" applyBorder="1"/>
    <xf numFmtId="0" fontId="30" fillId="5" borderId="41" xfId="1" applyFont="1" applyFill="1" applyBorder="1" applyAlignment="1"/>
    <xf numFmtId="0" fontId="22" fillId="0" borderId="20" xfId="1" applyFont="1" applyBorder="1" applyAlignment="1">
      <alignment horizontal="left" wrapText="1"/>
    </xf>
    <xf numFmtId="2" fontId="23" fillId="0" borderId="1" xfId="1" applyNumberFormat="1" applyFont="1" applyBorder="1"/>
    <xf numFmtId="2" fontId="23" fillId="0" borderId="13" xfId="1" applyNumberFormat="1" applyFont="1" applyBorder="1"/>
    <xf numFmtId="2" fontId="24" fillId="0" borderId="13" xfId="1" applyNumberFormat="1" applyFont="1" applyBorder="1"/>
    <xf numFmtId="0" fontId="23" fillId="5" borderId="19" xfId="1" applyFont="1" applyFill="1" applyBorder="1"/>
    <xf numFmtId="0" fontId="38" fillId="0" borderId="0" xfId="1" applyFont="1"/>
    <xf numFmtId="0" fontId="31" fillId="0" borderId="20" xfId="1" applyFont="1" applyBorder="1" applyAlignment="1">
      <alignment horizontal="left" wrapText="1"/>
    </xf>
    <xf numFmtId="0" fontId="31" fillId="0" borderId="32" xfId="1" applyFont="1" applyBorder="1" applyAlignment="1">
      <alignment horizontal="left" wrapText="1"/>
    </xf>
    <xf numFmtId="0" fontId="31" fillId="0" borderId="21" xfId="1" applyFont="1" applyBorder="1" applyAlignment="1">
      <alignment horizontal="left" wrapText="1"/>
    </xf>
    <xf numFmtId="0" fontId="32" fillId="0" borderId="5" xfId="1" applyFont="1" applyBorder="1" applyAlignment="1">
      <alignment horizontal="left" vertical="top" wrapText="1"/>
    </xf>
    <xf numFmtId="0" fontId="32" fillId="0" borderId="6" xfId="1" applyFont="1" applyBorder="1" applyAlignment="1">
      <alignment horizontal="left" vertical="top" wrapText="1"/>
    </xf>
    <xf numFmtId="0" fontId="28" fillId="5" borderId="19" xfId="1" applyFont="1" applyFill="1" applyBorder="1"/>
    <xf numFmtId="0" fontId="32" fillId="0" borderId="28" xfId="1" applyFont="1" applyBorder="1" applyAlignment="1">
      <alignment horizontal="left" vertical="top" wrapText="1"/>
    </xf>
    <xf numFmtId="0" fontId="32" fillId="0" borderId="29" xfId="1" applyFont="1" applyBorder="1" applyAlignment="1">
      <alignment horizontal="left" vertical="top" wrapText="1"/>
    </xf>
    <xf numFmtId="0" fontId="35" fillId="5" borderId="19" xfId="1" applyFont="1" applyFill="1" applyBorder="1"/>
    <xf numFmtId="0" fontId="35" fillId="0" borderId="24" xfId="1" applyFont="1" applyBorder="1"/>
    <xf numFmtId="0" fontId="35" fillId="0" borderId="25" xfId="1" applyFont="1" applyBorder="1"/>
    <xf numFmtId="0" fontId="35" fillId="0" borderId="26" xfId="1" applyFont="1" applyBorder="1"/>
    <xf numFmtId="2" fontId="24" fillId="5" borderId="27" xfId="1" applyNumberFormat="1" applyFont="1" applyFill="1" applyBorder="1"/>
    <xf numFmtId="0" fontId="39" fillId="0" borderId="31" xfId="1" applyNumberFormat="1" applyFont="1" applyFill="1" applyBorder="1" applyAlignment="1" applyProtection="1"/>
    <xf numFmtId="0" fontId="39" fillId="0" borderId="32" xfId="1" applyNumberFormat="1" applyFont="1" applyFill="1" applyBorder="1" applyAlignment="1" applyProtection="1"/>
    <xf numFmtId="0" fontId="39" fillId="0" borderId="42" xfId="1" applyNumberFormat="1" applyFont="1" applyFill="1" applyBorder="1" applyAlignment="1" applyProtection="1"/>
    <xf numFmtId="0" fontId="40" fillId="0" borderId="15" xfId="1" applyNumberFormat="1" applyFont="1" applyFill="1" applyBorder="1" applyAlignment="1" applyProtection="1"/>
    <xf numFmtId="0" fontId="40" fillId="0" borderId="20" xfId="1" applyNumberFormat="1" applyFont="1" applyFill="1" applyBorder="1" applyAlignment="1" applyProtection="1"/>
    <xf numFmtId="0" fontId="40" fillId="0" borderId="21" xfId="1" applyNumberFormat="1" applyFont="1" applyFill="1" applyBorder="1" applyAlignment="1" applyProtection="1"/>
    <xf numFmtId="2" fontId="24" fillId="0" borderId="13" xfId="1" applyNumberFormat="1" applyFont="1" applyFill="1" applyBorder="1" applyAlignment="1" applyProtection="1"/>
    <xf numFmtId="0" fontId="40" fillId="2" borderId="43" xfId="1" applyNumberFormat="1" applyFont="1" applyFill="1" applyBorder="1" applyAlignment="1" applyProtection="1"/>
    <xf numFmtId="0" fontId="41" fillId="0" borderId="31" xfId="1" applyNumberFormat="1" applyFont="1" applyFill="1" applyBorder="1" applyAlignment="1" applyProtection="1"/>
    <xf numFmtId="0" fontId="41" fillId="0" borderId="32" xfId="1" applyNumberFormat="1" applyFont="1" applyFill="1" applyBorder="1" applyAlignment="1" applyProtection="1"/>
    <xf numFmtId="0" fontId="41" fillId="0" borderId="42" xfId="1" applyNumberFormat="1" applyFont="1" applyFill="1" applyBorder="1" applyAlignment="1" applyProtection="1"/>
    <xf numFmtId="0" fontId="37" fillId="0" borderId="15" xfId="1" applyNumberFormat="1" applyFont="1" applyFill="1" applyBorder="1" applyAlignment="1" applyProtection="1"/>
    <xf numFmtId="0" fontId="37" fillId="0" borderId="20" xfId="1" applyNumberFormat="1" applyFont="1" applyFill="1" applyBorder="1" applyAlignment="1" applyProtection="1"/>
    <xf numFmtId="0" fontId="37" fillId="0" borderId="21" xfId="1" applyNumberFormat="1" applyFont="1" applyFill="1" applyBorder="1" applyAlignment="1" applyProtection="1"/>
    <xf numFmtId="0" fontId="26" fillId="0" borderId="44" xfId="1" applyNumberFormat="1" applyFont="1" applyFill="1" applyBorder="1" applyAlignment="1" applyProtection="1">
      <alignment wrapText="1"/>
    </xf>
    <xf numFmtId="0" fontId="26" fillId="0" borderId="25" xfId="1" applyNumberFormat="1" applyFont="1" applyFill="1" applyBorder="1" applyAlignment="1" applyProtection="1">
      <alignment wrapText="1"/>
    </xf>
    <xf numFmtId="0" fontId="26" fillId="0" borderId="26" xfId="1" applyNumberFormat="1" applyFont="1" applyFill="1" applyBorder="1" applyAlignment="1" applyProtection="1">
      <alignment wrapText="1"/>
    </xf>
    <xf numFmtId="0" fontId="37" fillId="0" borderId="24" xfId="1" applyNumberFormat="1" applyFont="1" applyFill="1" applyBorder="1" applyAlignment="1" applyProtection="1"/>
    <xf numFmtId="0" fontId="37" fillId="0" borderId="26" xfId="1" applyNumberFormat="1" applyFont="1" applyFill="1" applyBorder="1" applyAlignment="1" applyProtection="1"/>
    <xf numFmtId="0" fontId="26" fillId="0" borderId="0" xfId="1" applyNumberFormat="1" applyFont="1" applyFill="1" applyBorder="1" applyAlignment="1" applyProtection="1">
      <alignment wrapText="1"/>
    </xf>
    <xf numFmtId="0" fontId="37" fillId="0" borderId="23" xfId="1" applyNumberFormat="1" applyFont="1" applyFill="1" applyBorder="1" applyAlignment="1" applyProtection="1"/>
    <xf numFmtId="0" fontId="37" fillId="0" borderId="22" xfId="1" applyNumberFormat="1" applyFont="1" applyFill="1" applyBorder="1" applyAlignment="1" applyProtection="1"/>
    <xf numFmtId="2" fontId="37" fillId="0" borderId="19" xfId="1" applyNumberFormat="1" applyFont="1" applyFill="1" applyBorder="1" applyAlignment="1" applyProtection="1"/>
    <xf numFmtId="0" fontId="37" fillId="0" borderId="19" xfId="1" applyNumberFormat="1" applyFont="1" applyFill="1" applyBorder="1" applyAlignment="1" applyProtection="1"/>
    <xf numFmtId="2" fontId="21" fillId="3" borderId="19" xfId="1" applyNumberFormat="1" applyFont="1" applyFill="1" applyBorder="1" applyAlignment="1" applyProtection="1"/>
    <xf numFmtId="0" fontId="2" fillId="0" borderId="0" xfId="0" applyFont="1"/>
    <xf numFmtId="0" fontId="28" fillId="0" borderId="15" xfId="0" applyFont="1" applyBorder="1"/>
    <xf numFmtId="0" fontId="23" fillId="0" borderId="17" xfId="0" applyFont="1" applyBorder="1" applyAlignment="1">
      <alignment horizontal="right" wrapText="1"/>
    </xf>
    <xf numFmtId="0" fontId="23" fillId="0" borderId="18" xfId="0" applyFont="1" applyBorder="1" applyAlignment="1">
      <alignment horizontal="right" wrapText="1"/>
    </xf>
    <xf numFmtId="2" fontId="23" fillId="0" borderId="33" xfId="0" applyNumberFormat="1" applyFont="1" applyBorder="1"/>
    <xf numFmtId="2" fontId="23" fillId="0" borderId="1" xfId="0" applyNumberFormat="1" applyFont="1" applyBorder="1"/>
    <xf numFmtId="2" fontId="24" fillId="0" borderId="33" xfId="0" applyNumberFormat="1" applyFont="1" applyBorder="1"/>
    <xf numFmtId="2" fontId="24" fillId="5" borderId="45" xfId="0" applyNumberFormat="1" applyFont="1" applyFill="1" applyBorder="1"/>
    <xf numFmtId="0" fontId="30" fillId="0" borderId="0" xfId="0" applyFont="1"/>
    <xf numFmtId="0" fontId="42" fillId="0" borderId="37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35" fillId="0" borderId="15" xfId="0" applyFont="1" applyBorder="1"/>
    <xf numFmtId="0" fontId="32" fillId="0" borderId="14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2" fontId="32" fillId="0" borderId="33" xfId="0" applyNumberFormat="1" applyFont="1" applyBorder="1"/>
    <xf numFmtId="164" fontId="32" fillId="0" borderId="33" xfId="0" applyNumberFormat="1" applyFont="1" applyBorder="1"/>
    <xf numFmtId="2" fontId="33" fillId="0" borderId="33" xfId="0" applyNumberFormat="1" applyFont="1" applyBorder="1"/>
    <xf numFmtId="2" fontId="33" fillId="5" borderId="45" xfId="0" applyNumberFormat="1" applyFont="1" applyFill="1" applyBorder="1"/>
    <xf numFmtId="0" fontId="38" fillId="0" borderId="0" xfId="0" applyFont="1"/>
    <xf numFmtId="0" fontId="43" fillId="0" borderId="35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35" fillId="0" borderId="0" xfId="0" applyFont="1" applyBorder="1"/>
    <xf numFmtId="0" fontId="32" fillId="0" borderId="1" xfId="0" applyFont="1" applyBorder="1" applyAlignment="1">
      <alignment horizontal="left" wrapText="1"/>
    </xf>
    <xf numFmtId="164" fontId="32" fillId="0" borderId="1" xfId="0" applyNumberFormat="1" applyFont="1" applyBorder="1"/>
    <xf numFmtId="2" fontId="32" fillId="0" borderId="13" xfId="0" applyNumberFormat="1" applyFont="1" applyBorder="1"/>
    <xf numFmtId="2" fontId="33" fillId="5" borderId="46" xfId="0" applyNumberFormat="1" applyFont="1" applyFill="1" applyBorder="1"/>
    <xf numFmtId="0" fontId="43" fillId="0" borderId="34" xfId="0" applyFont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2" fontId="24" fillId="5" borderId="46" xfId="0" applyNumberFormat="1" applyFont="1" applyFill="1" applyBorder="1"/>
    <xf numFmtId="0" fontId="33" fillId="0" borderId="36" xfId="0" applyFont="1" applyBorder="1"/>
    <xf numFmtId="0" fontId="35" fillId="0" borderId="10" xfId="0" applyFont="1" applyBorder="1"/>
    <xf numFmtId="0" fontId="32" fillId="0" borderId="9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2" fontId="32" fillId="0" borderId="27" xfId="0" applyNumberFormat="1" applyFont="1" applyBorder="1"/>
    <xf numFmtId="164" fontId="32" fillId="0" borderId="27" xfId="0" applyNumberFormat="1" applyFont="1" applyBorder="1"/>
    <xf numFmtId="2" fontId="32" fillId="0" borderId="12" xfId="0" applyNumberFormat="1" applyFont="1" applyBorder="1"/>
    <xf numFmtId="2" fontId="33" fillId="0" borderId="27" xfId="0" applyNumberFormat="1" applyFont="1" applyBorder="1"/>
    <xf numFmtId="2" fontId="24" fillId="5" borderId="47" xfId="0" applyNumberFormat="1" applyFont="1" applyFill="1" applyBorder="1"/>
    <xf numFmtId="0" fontId="24" fillId="0" borderId="48" xfId="1" applyNumberFormat="1" applyFont="1" applyFill="1" applyBorder="1" applyAlignment="1" applyProtection="1"/>
    <xf numFmtId="0" fontId="24" fillId="0" borderId="49" xfId="1" applyNumberFormat="1" applyFont="1" applyFill="1" applyBorder="1" applyAlignment="1" applyProtection="1"/>
    <xf numFmtId="0" fontId="24" fillId="0" borderId="18" xfId="1" applyNumberFormat="1" applyFont="1" applyFill="1" applyBorder="1" applyAlignment="1" applyProtection="1"/>
    <xf numFmtId="0" fontId="28" fillId="0" borderId="17" xfId="1" applyNumberFormat="1" applyFont="1" applyFill="1" applyBorder="1" applyAlignment="1" applyProtection="1"/>
    <xf numFmtId="0" fontId="28" fillId="0" borderId="18" xfId="1" applyNumberFormat="1" applyFont="1" applyFill="1" applyBorder="1" applyAlignment="1" applyProtection="1"/>
    <xf numFmtId="0" fontId="28" fillId="2" borderId="38" xfId="1" applyNumberFormat="1" applyFont="1" applyFill="1" applyBorder="1" applyAlignment="1" applyProtection="1"/>
    <xf numFmtId="0" fontId="44" fillId="0" borderId="0" xfId="1" applyFont="1"/>
    <xf numFmtId="0" fontId="21" fillId="0" borderId="31" xfId="1" applyNumberFormat="1" applyFont="1" applyFill="1" applyBorder="1" applyAlignment="1" applyProtection="1"/>
    <xf numFmtId="0" fontId="21" fillId="0" borderId="32" xfId="1" applyNumberFormat="1" applyFont="1" applyFill="1" applyBorder="1" applyAlignment="1" applyProtection="1"/>
    <xf numFmtId="0" fontId="21" fillId="0" borderId="21" xfId="1" applyNumberFormat="1" applyFont="1" applyFill="1" applyBorder="1" applyAlignment="1" applyProtection="1"/>
    <xf numFmtId="0" fontId="27" fillId="0" borderId="20" xfId="1" applyNumberFormat="1" applyFont="1" applyFill="1" applyBorder="1" applyAlignment="1" applyProtection="1"/>
    <xf numFmtId="0" fontId="27" fillId="0" borderId="21" xfId="1" applyNumberFormat="1" applyFont="1" applyFill="1" applyBorder="1" applyAlignment="1" applyProtection="1"/>
    <xf numFmtId="164" fontId="26" fillId="0" borderId="13" xfId="1" applyNumberFormat="1" applyFont="1" applyFill="1" applyBorder="1" applyAlignment="1" applyProtection="1"/>
    <xf numFmtId="0" fontId="27" fillId="0" borderId="24" xfId="1" applyNumberFormat="1" applyFont="1" applyFill="1" applyBorder="1" applyAlignment="1" applyProtection="1"/>
    <xf numFmtId="0" fontId="27" fillId="0" borderId="26" xfId="1" applyNumberFormat="1" applyFont="1" applyFill="1" applyBorder="1" applyAlignment="1" applyProtection="1"/>
    <xf numFmtId="0" fontId="27" fillId="0" borderId="27" xfId="1" applyNumberFormat="1" applyFont="1" applyFill="1" applyBorder="1" applyAlignment="1" applyProtection="1"/>
    <xf numFmtId="2" fontId="27" fillId="0" borderId="27" xfId="1" applyNumberFormat="1" applyFont="1" applyFill="1" applyBorder="1" applyAlignment="1" applyProtection="1"/>
    <xf numFmtId="0" fontId="32" fillId="0" borderId="13" xfId="0" applyFont="1" applyBorder="1" applyAlignment="1">
      <alignment horizontal="left"/>
    </xf>
    <xf numFmtId="164" fontId="32" fillId="0" borderId="13" xfId="0" applyNumberFormat="1" applyFont="1" applyBorder="1"/>
    <xf numFmtId="0" fontId="32" fillId="0" borderId="1" xfId="0" applyFont="1" applyBorder="1" applyAlignment="1">
      <alignment horizontal="left"/>
    </xf>
    <xf numFmtId="2" fontId="32" fillId="0" borderId="1" xfId="0" applyNumberFormat="1" applyFont="1" applyBorder="1"/>
    <xf numFmtId="0" fontId="45" fillId="0" borderId="2" xfId="1" applyFont="1" applyBorder="1" applyAlignment="1">
      <alignment horizontal="center"/>
    </xf>
    <xf numFmtId="0" fontId="46" fillId="0" borderId="3" xfId="1" applyFont="1" applyBorder="1" applyAlignment="1">
      <alignment horizontal="center"/>
    </xf>
    <xf numFmtId="0" fontId="46" fillId="0" borderId="4" xfId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22" fillId="0" borderId="20" xfId="1" applyNumberFormat="1" applyFont="1" applyFill="1" applyBorder="1" applyAlignment="1" applyProtection="1">
      <alignment horizontal="left" wrapText="1"/>
    </xf>
    <xf numFmtId="0" fontId="22" fillId="0" borderId="32" xfId="1" applyNumberFormat="1" applyFont="1" applyFill="1" applyBorder="1" applyAlignment="1" applyProtection="1">
      <alignment horizontal="left" wrapText="1"/>
    </xf>
    <xf numFmtId="0" fontId="22" fillId="0" borderId="21" xfId="1" applyNumberFormat="1" applyFont="1" applyFill="1" applyBorder="1" applyAlignment="1" applyProtection="1">
      <alignment horizontal="left" wrapText="1"/>
    </xf>
    <xf numFmtId="2" fontId="26" fillId="2" borderId="19" xfId="1" applyNumberFormat="1" applyFont="1" applyFill="1" applyBorder="1" applyAlignment="1" applyProtection="1"/>
    <xf numFmtId="0" fontId="28" fillId="0" borderId="24" xfId="1" applyNumberFormat="1" applyFont="1" applyFill="1" applyBorder="1" applyAlignment="1" applyProtection="1"/>
    <xf numFmtId="0" fontId="28" fillId="0" borderId="25" xfId="1" applyNumberFormat="1" applyFont="1" applyFill="1" applyBorder="1" applyAlignment="1" applyProtection="1"/>
    <xf numFmtId="0" fontId="28" fillId="0" borderId="26" xfId="1" applyNumberFormat="1" applyFont="1" applyFill="1" applyBorder="1" applyAlignment="1" applyProtection="1"/>
    <xf numFmtId="0" fontId="23" fillId="0" borderId="24" xfId="1" applyNumberFormat="1" applyFont="1" applyFill="1" applyBorder="1" applyAlignment="1" applyProtection="1">
      <alignment horizontal="right"/>
    </xf>
    <xf numFmtId="0" fontId="23" fillId="0" borderId="26" xfId="1" applyNumberFormat="1" applyFont="1" applyFill="1" applyBorder="1" applyAlignment="1" applyProtection="1">
      <alignment horizontal="right"/>
    </xf>
    <xf numFmtId="2" fontId="23" fillId="0" borderId="27" xfId="1" applyNumberFormat="1" applyFont="1" applyFill="1" applyBorder="1" applyAlignment="1" applyProtection="1"/>
    <xf numFmtId="2" fontId="22" fillId="0" borderId="27" xfId="1" applyNumberFormat="1" applyFont="1" applyFill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topLeftCell="A238" workbookViewId="0">
      <selection activeCell="P11" sqref="P11"/>
    </sheetView>
  </sheetViews>
  <sheetFormatPr defaultRowHeight="14.4" x14ac:dyDescent="0.3"/>
  <sheetData>
    <row r="1" spans="1:14" ht="18" x14ac:dyDescent="0.35">
      <c r="A1" s="1"/>
      <c r="B1" s="1"/>
      <c r="C1" s="1"/>
      <c r="D1" s="1"/>
      <c r="E1" s="1"/>
      <c r="F1" s="1"/>
      <c r="G1" s="1"/>
      <c r="H1" s="2"/>
      <c r="I1" s="3" t="s">
        <v>0</v>
      </c>
      <c r="J1" s="1"/>
      <c r="K1" s="1"/>
      <c r="L1" s="1"/>
      <c r="M1" s="1"/>
      <c r="N1" s="1"/>
    </row>
    <row r="2" spans="1:14" x14ac:dyDescent="0.3">
      <c r="A2" s="4"/>
      <c r="B2" s="4"/>
      <c r="C2" s="4"/>
      <c r="D2" s="4"/>
      <c r="E2" s="4"/>
      <c r="F2" s="4"/>
      <c r="G2" s="4"/>
      <c r="H2" s="5"/>
      <c r="I2" s="4" t="s">
        <v>1</v>
      </c>
      <c r="J2" s="4"/>
      <c r="K2" s="4"/>
      <c r="L2" s="4"/>
      <c r="M2" s="1"/>
      <c r="N2" s="1"/>
    </row>
    <row r="3" spans="1:14" ht="18" x14ac:dyDescent="0.35">
      <c r="A3" s="1"/>
      <c r="B3" s="1"/>
      <c r="C3" s="1"/>
      <c r="D3" s="1"/>
      <c r="E3" s="1"/>
      <c r="F3" s="1"/>
      <c r="G3" s="1"/>
      <c r="H3" s="1"/>
      <c r="I3" s="3" t="s">
        <v>2</v>
      </c>
      <c r="J3" s="1"/>
      <c r="K3" s="1"/>
      <c r="L3" s="1"/>
      <c r="M3" s="1"/>
      <c r="N3" s="1"/>
    </row>
    <row r="4" spans="1:14" ht="18" x14ac:dyDescent="0.3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</row>
    <row r="5" spans="1:14" ht="18" x14ac:dyDescent="0.3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1"/>
      <c r="M5" s="1"/>
      <c r="N5" s="1"/>
    </row>
    <row r="6" spans="1:14" ht="18" x14ac:dyDescent="0.35">
      <c r="A6" s="6"/>
      <c r="B6" s="6"/>
      <c r="C6" s="6"/>
      <c r="D6" s="6"/>
      <c r="E6" s="7" t="s">
        <v>3</v>
      </c>
      <c r="F6" s="7"/>
      <c r="G6" s="7"/>
      <c r="H6" s="8"/>
      <c r="I6" s="8"/>
      <c r="J6" s="3"/>
      <c r="K6" s="3"/>
      <c r="L6" s="7"/>
      <c r="M6" s="1"/>
      <c r="N6" s="1"/>
    </row>
    <row r="7" spans="1:14" ht="20.399999999999999" x14ac:dyDescent="0.45">
      <c r="A7" s="6"/>
      <c r="B7" s="9"/>
      <c r="C7" s="6"/>
      <c r="D7" s="6"/>
      <c r="E7" s="6"/>
      <c r="F7" s="10"/>
      <c r="G7" s="11"/>
      <c r="H7" s="6"/>
      <c r="I7" s="6"/>
      <c r="J7" s="6"/>
      <c r="K7" s="6"/>
      <c r="L7" s="6"/>
      <c r="M7" s="1"/>
      <c r="N7" s="1"/>
    </row>
    <row r="8" spans="1:14" ht="18" x14ac:dyDescent="0.35">
      <c r="A8" s="6"/>
      <c r="B8" s="12" t="s">
        <v>5</v>
      </c>
      <c r="C8" s="13" t="s">
        <v>6</v>
      </c>
      <c r="D8" s="14"/>
      <c r="E8" s="14"/>
      <c r="F8" s="14"/>
      <c r="G8" s="14"/>
      <c r="H8" s="15"/>
      <c r="I8" s="12" t="s">
        <v>7</v>
      </c>
      <c r="J8" s="12" t="s">
        <v>8</v>
      </c>
      <c r="K8" s="12" t="s">
        <v>7</v>
      </c>
      <c r="L8" s="12" t="s">
        <v>8</v>
      </c>
      <c r="M8" s="1"/>
      <c r="N8" s="1"/>
    </row>
    <row r="9" spans="1:14" ht="18" x14ac:dyDescent="0.35">
      <c r="A9" s="6"/>
      <c r="B9" s="12"/>
      <c r="C9" s="7" t="s">
        <v>9</v>
      </c>
      <c r="D9" s="16"/>
      <c r="E9" s="16"/>
      <c r="F9" s="16"/>
      <c r="G9" s="16"/>
      <c r="H9" s="17"/>
      <c r="I9" s="18" t="s">
        <v>10</v>
      </c>
      <c r="J9" s="19"/>
      <c r="K9" s="18" t="s">
        <v>10</v>
      </c>
      <c r="L9" s="19"/>
      <c r="M9" s="1"/>
      <c r="N9" s="1"/>
    </row>
    <row r="10" spans="1:14" ht="18" x14ac:dyDescent="0.35">
      <c r="A10" s="6"/>
      <c r="B10" s="20">
        <v>1</v>
      </c>
      <c r="C10" s="21" t="s">
        <v>11</v>
      </c>
      <c r="D10" s="22"/>
      <c r="E10" s="22"/>
      <c r="F10" s="22"/>
      <c r="G10" s="22"/>
      <c r="H10" s="23"/>
      <c r="I10" s="24" t="s">
        <v>12</v>
      </c>
      <c r="J10" s="25">
        <v>22.07</v>
      </c>
      <c r="K10" s="24" t="s">
        <v>12</v>
      </c>
      <c r="L10" s="25">
        <v>22.07</v>
      </c>
      <c r="M10" s="1"/>
      <c r="N10" s="1"/>
    </row>
    <row r="11" spans="1:14" ht="18" x14ac:dyDescent="0.35">
      <c r="A11" s="6"/>
      <c r="B11" s="20">
        <v>2</v>
      </c>
      <c r="C11" s="21" t="s">
        <v>13</v>
      </c>
      <c r="D11" s="22"/>
      <c r="E11" s="22"/>
      <c r="F11" s="22"/>
      <c r="G11" s="22"/>
      <c r="H11" s="23"/>
      <c r="I11" s="24" t="s">
        <v>14</v>
      </c>
      <c r="J11" s="25">
        <v>9.16</v>
      </c>
      <c r="K11" s="24" t="s">
        <v>15</v>
      </c>
      <c r="L11" s="25">
        <v>9.16</v>
      </c>
      <c r="M11" s="1"/>
      <c r="N11" s="1"/>
    </row>
    <row r="12" spans="1:14" ht="18" x14ac:dyDescent="0.35">
      <c r="A12" s="6"/>
      <c r="B12" s="20">
        <v>3</v>
      </c>
      <c r="C12" s="21" t="s">
        <v>16</v>
      </c>
      <c r="D12" s="22"/>
      <c r="E12" s="22"/>
      <c r="F12" s="22"/>
      <c r="G12" s="22"/>
      <c r="H12" s="23"/>
      <c r="I12" s="24" t="s">
        <v>17</v>
      </c>
      <c r="J12" s="25">
        <v>8.5500000000000007</v>
      </c>
      <c r="K12" s="24" t="s">
        <v>17</v>
      </c>
      <c r="L12" s="25">
        <v>8.5500000000000007</v>
      </c>
      <c r="M12" s="1"/>
      <c r="N12" s="1"/>
    </row>
    <row r="13" spans="1:14" ht="18" x14ac:dyDescent="0.35">
      <c r="A13" s="6"/>
      <c r="B13" s="20"/>
      <c r="C13" s="26" t="s">
        <v>18</v>
      </c>
      <c r="D13" s="27"/>
      <c r="E13" s="27"/>
      <c r="F13" s="27"/>
      <c r="G13" s="27"/>
      <c r="H13" s="28"/>
      <c r="I13" s="24"/>
      <c r="J13" s="29">
        <f>SUM(J10:J12)</f>
        <v>39.78</v>
      </c>
      <c r="K13" s="24"/>
      <c r="L13" s="29">
        <f>SUM(L10:L12)</f>
        <v>39.78</v>
      </c>
      <c r="M13" s="1"/>
      <c r="N13" s="1"/>
    </row>
    <row r="14" spans="1:14" ht="18" x14ac:dyDescent="0.35">
      <c r="A14" s="6"/>
      <c r="B14" s="20"/>
      <c r="C14" s="30"/>
      <c r="D14" s="31"/>
      <c r="E14" s="31"/>
      <c r="F14" s="31"/>
      <c r="G14" s="31"/>
      <c r="H14" s="32"/>
      <c r="I14" s="24"/>
      <c r="J14" s="29"/>
      <c r="K14" s="24"/>
      <c r="L14" s="29"/>
      <c r="M14" s="1"/>
      <c r="N14" s="1"/>
    </row>
    <row r="15" spans="1:14" ht="18" x14ac:dyDescent="0.35">
      <c r="A15" s="6"/>
      <c r="B15" s="20"/>
      <c r="C15" s="33" t="s">
        <v>19</v>
      </c>
      <c r="D15" s="34"/>
      <c r="E15" s="34"/>
      <c r="F15" s="34"/>
      <c r="G15" s="34"/>
      <c r="H15" s="35"/>
      <c r="I15" s="36" t="s">
        <v>20</v>
      </c>
      <c r="J15" s="37"/>
      <c r="K15" s="37"/>
      <c r="L15" s="38"/>
      <c r="M15" s="1"/>
      <c r="N15" s="1"/>
    </row>
    <row r="16" spans="1:14" ht="18" x14ac:dyDescent="0.35">
      <c r="A16" s="6"/>
      <c r="B16" s="20">
        <v>1</v>
      </c>
      <c r="C16" s="21" t="s">
        <v>21</v>
      </c>
      <c r="D16" s="22"/>
      <c r="E16" s="22"/>
      <c r="F16" s="22"/>
      <c r="G16" s="22"/>
      <c r="H16" s="23"/>
      <c r="I16" s="24" t="s">
        <v>22</v>
      </c>
      <c r="J16" s="25">
        <v>15.74</v>
      </c>
      <c r="K16" s="24" t="s">
        <v>22</v>
      </c>
      <c r="L16" s="25">
        <v>15.74</v>
      </c>
      <c r="M16" s="1"/>
      <c r="N16" s="1"/>
    </row>
    <row r="17" spans="1:14" ht="18" x14ac:dyDescent="0.35">
      <c r="A17" s="6"/>
      <c r="B17" s="20">
        <v>2</v>
      </c>
      <c r="C17" s="21" t="s">
        <v>23</v>
      </c>
      <c r="D17" s="22"/>
      <c r="E17" s="22"/>
      <c r="F17" s="22"/>
      <c r="G17" s="22"/>
      <c r="H17" s="23"/>
      <c r="I17" s="24" t="s">
        <v>24</v>
      </c>
      <c r="J17" s="25">
        <v>27</v>
      </c>
      <c r="K17" s="24" t="s">
        <v>24</v>
      </c>
      <c r="L17" s="25">
        <v>27</v>
      </c>
      <c r="M17" s="1"/>
      <c r="N17" s="1"/>
    </row>
    <row r="18" spans="1:14" ht="18" x14ac:dyDescent="0.35">
      <c r="A18" s="6"/>
      <c r="B18" s="20">
        <v>3</v>
      </c>
      <c r="C18" s="21" t="s">
        <v>25</v>
      </c>
      <c r="D18" s="22"/>
      <c r="E18" s="22"/>
      <c r="F18" s="22"/>
      <c r="G18" s="22"/>
      <c r="H18" s="23"/>
      <c r="I18" s="24" t="s">
        <v>26</v>
      </c>
      <c r="J18" s="25">
        <v>13.37</v>
      </c>
      <c r="K18" s="24" t="s">
        <v>26</v>
      </c>
      <c r="L18" s="25">
        <v>13.37</v>
      </c>
      <c r="M18" s="1"/>
      <c r="N18" s="1"/>
    </row>
    <row r="19" spans="1:14" ht="18" x14ac:dyDescent="0.35">
      <c r="A19" s="6"/>
      <c r="B19" s="20">
        <v>4</v>
      </c>
      <c r="C19" s="21" t="s">
        <v>27</v>
      </c>
      <c r="D19" s="22"/>
      <c r="E19" s="22"/>
      <c r="F19" s="22"/>
      <c r="G19" s="22"/>
      <c r="H19" s="23"/>
      <c r="I19" s="24" t="s">
        <v>28</v>
      </c>
      <c r="J19" s="25">
        <v>3</v>
      </c>
      <c r="K19" s="24" t="s">
        <v>28</v>
      </c>
      <c r="L19" s="25">
        <v>3</v>
      </c>
      <c r="M19" s="1"/>
      <c r="N19" s="1"/>
    </row>
    <row r="20" spans="1:14" ht="18" x14ac:dyDescent="0.35">
      <c r="A20" s="6"/>
      <c r="B20" s="20">
        <v>5</v>
      </c>
      <c r="C20" s="21" t="s">
        <v>29</v>
      </c>
      <c r="D20" s="22"/>
      <c r="E20" s="22"/>
      <c r="F20" s="22"/>
      <c r="G20" s="22"/>
      <c r="H20" s="23"/>
      <c r="I20" s="24" t="s">
        <v>30</v>
      </c>
      <c r="J20" s="25">
        <v>1.49</v>
      </c>
      <c r="K20" s="24" t="s">
        <v>30</v>
      </c>
      <c r="L20" s="25">
        <v>1.49</v>
      </c>
      <c r="M20" s="1"/>
      <c r="N20" s="1"/>
    </row>
    <row r="21" spans="1:14" ht="18" x14ac:dyDescent="0.35">
      <c r="A21" s="6"/>
      <c r="B21" s="20">
        <v>6</v>
      </c>
      <c r="C21" s="21" t="s">
        <v>31</v>
      </c>
      <c r="D21" s="22"/>
      <c r="E21" s="22"/>
      <c r="F21" s="22"/>
      <c r="G21" s="22"/>
      <c r="H21" s="23"/>
      <c r="I21" s="24" t="s">
        <v>32</v>
      </c>
      <c r="J21" s="25">
        <v>3.17</v>
      </c>
      <c r="K21" s="24" t="s">
        <v>32</v>
      </c>
      <c r="L21" s="25">
        <v>3.17</v>
      </c>
      <c r="M21" s="1"/>
      <c r="N21" s="1"/>
    </row>
    <row r="22" spans="1:14" ht="18" x14ac:dyDescent="0.35">
      <c r="A22" s="6"/>
      <c r="B22" s="20"/>
      <c r="C22" s="21" t="s">
        <v>18</v>
      </c>
      <c r="D22" s="22"/>
      <c r="E22" s="22"/>
      <c r="F22" s="22"/>
      <c r="G22" s="22"/>
      <c r="H22" s="23"/>
      <c r="I22" s="24"/>
      <c r="J22" s="29">
        <f>SUM(J16:J21)</f>
        <v>63.77</v>
      </c>
      <c r="K22" s="24"/>
      <c r="L22" s="29">
        <f>SUM(L16:L21)</f>
        <v>63.77</v>
      </c>
      <c r="M22" s="1"/>
      <c r="N22" s="1"/>
    </row>
    <row r="23" spans="1:14" ht="18" x14ac:dyDescent="0.35">
      <c r="A23" s="6"/>
      <c r="B23" s="12"/>
      <c r="C23" s="33" t="s">
        <v>33</v>
      </c>
      <c r="D23" s="39"/>
      <c r="E23" s="39"/>
      <c r="F23" s="39"/>
      <c r="G23" s="39"/>
      <c r="H23" s="40"/>
      <c r="I23" s="41"/>
      <c r="J23" s="41"/>
      <c r="K23" s="36"/>
      <c r="L23" s="38"/>
      <c r="M23" s="1"/>
      <c r="N23" s="1"/>
    </row>
    <row r="24" spans="1:14" ht="18" x14ac:dyDescent="0.35">
      <c r="A24" s="6"/>
      <c r="B24" s="20">
        <v>1</v>
      </c>
      <c r="C24" s="21" t="s">
        <v>34</v>
      </c>
      <c r="D24" s="22"/>
      <c r="E24" s="22"/>
      <c r="F24" s="22"/>
      <c r="G24" s="22"/>
      <c r="H24" s="23"/>
      <c r="I24" s="24" t="s">
        <v>35</v>
      </c>
      <c r="J24" s="25">
        <v>17.91</v>
      </c>
      <c r="K24" s="24" t="s">
        <v>35</v>
      </c>
      <c r="L24" s="25">
        <v>17.91</v>
      </c>
      <c r="M24" s="1"/>
      <c r="N24" s="1"/>
    </row>
    <row r="25" spans="1:14" ht="18" x14ac:dyDescent="0.35">
      <c r="A25" s="6"/>
      <c r="B25" s="20">
        <v>2</v>
      </c>
      <c r="C25" s="21" t="s">
        <v>36</v>
      </c>
      <c r="D25" s="22"/>
      <c r="E25" s="22"/>
      <c r="F25" s="22"/>
      <c r="G25" s="22"/>
      <c r="H25" s="23"/>
      <c r="I25" s="24" t="s">
        <v>17</v>
      </c>
      <c r="J25" s="25">
        <v>13.99</v>
      </c>
      <c r="K25" s="24" t="s">
        <v>17</v>
      </c>
      <c r="L25" s="25">
        <v>13.99</v>
      </c>
      <c r="M25" s="1"/>
      <c r="N25" s="1"/>
    </row>
    <row r="26" spans="1:14" ht="18" x14ac:dyDescent="0.35">
      <c r="A26" s="6"/>
      <c r="B26" s="20">
        <v>3</v>
      </c>
      <c r="C26" s="21" t="s">
        <v>37</v>
      </c>
      <c r="D26" s="22"/>
      <c r="E26" s="22"/>
      <c r="F26" s="22"/>
      <c r="G26" s="22"/>
      <c r="H26" s="23"/>
      <c r="I26" s="24" t="s">
        <v>38</v>
      </c>
      <c r="J26" s="25">
        <v>15.77</v>
      </c>
      <c r="K26" s="24" t="s">
        <v>38</v>
      </c>
      <c r="L26" s="25">
        <v>15.77</v>
      </c>
      <c r="M26" s="1"/>
      <c r="N26" s="1"/>
    </row>
    <row r="27" spans="1:14" ht="18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</row>
    <row r="28" spans="1:14" ht="18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</row>
    <row r="29" spans="1:14" ht="18" x14ac:dyDescent="0.35">
      <c r="A29" s="3"/>
      <c r="B29" s="3" t="s">
        <v>39</v>
      </c>
      <c r="C29" s="3"/>
      <c r="D29" s="3"/>
      <c r="E29" s="3"/>
      <c r="F29" s="3"/>
      <c r="G29" s="3"/>
      <c r="H29" s="3"/>
      <c r="I29" s="3" t="s">
        <v>40</v>
      </c>
      <c r="J29" s="3"/>
      <c r="K29" s="3"/>
      <c r="L29" s="3"/>
      <c r="M29" s="1"/>
      <c r="N29" s="1"/>
    </row>
    <row r="30" spans="1:14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</row>
    <row r="31" spans="1:14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"/>
      <c r="N31" s="1"/>
    </row>
    <row r="32" spans="1:14" x14ac:dyDescent="0.3">
      <c r="A32" s="4"/>
      <c r="B32" s="4"/>
      <c r="C32" s="4"/>
      <c r="D32" s="4"/>
      <c r="E32" s="4"/>
      <c r="F32" s="4"/>
      <c r="G32" s="4"/>
      <c r="H32" s="4"/>
      <c r="I32" s="4"/>
      <c r="J32" s="42"/>
      <c r="K32" s="43"/>
      <c r="L32" s="42"/>
      <c r="M32" s="1"/>
      <c r="N32" s="1"/>
    </row>
    <row r="33" spans="1:14" x14ac:dyDescent="0.3">
      <c r="A33" s="44" t="s">
        <v>41</v>
      </c>
      <c r="B33" s="45"/>
      <c r="C33" s="45"/>
      <c r="D33" s="45"/>
      <c r="E33" s="45"/>
      <c r="F33" s="45"/>
      <c r="G33" s="45"/>
      <c r="H33" s="45"/>
      <c r="I33" s="45"/>
      <c r="J33" s="46"/>
      <c r="K33" s="47"/>
      <c r="L33" s="46"/>
      <c r="M33" s="48"/>
      <c r="N33" s="48"/>
    </row>
    <row r="34" spans="1:14" ht="28.8" x14ac:dyDescent="0.3">
      <c r="A34" s="49" t="s">
        <v>6</v>
      </c>
      <c r="B34" s="50"/>
      <c r="C34" s="50"/>
      <c r="D34" s="51"/>
      <c r="E34" s="49" t="s">
        <v>42</v>
      </c>
      <c r="F34" s="51"/>
      <c r="G34" s="52" t="s">
        <v>43</v>
      </c>
      <c r="H34" s="53" t="s">
        <v>44</v>
      </c>
      <c r="I34" s="52" t="s">
        <v>45</v>
      </c>
      <c r="J34" s="54" t="s">
        <v>46</v>
      </c>
      <c r="K34" s="55" t="s">
        <v>47</v>
      </c>
      <c r="L34" s="54" t="s">
        <v>46</v>
      </c>
      <c r="M34" s="48"/>
      <c r="N34" s="48"/>
    </row>
    <row r="35" spans="1:14" ht="15" thickBot="1" x14ac:dyDescent="0.35">
      <c r="A35" s="56"/>
      <c r="B35" s="57"/>
      <c r="C35" s="57"/>
      <c r="D35" s="58"/>
      <c r="E35" s="56"/>
      <c r="F35" s="58"/>
      <c r="G35" s="59"/>
      <c r="H35" s="60"/>
      <c r="I35" s="59"/>
      <c r="J35" s="61"/>
      <c r="K35" s="62"/>
      <c r="L35" s="61"/>
      <c r="M35" s="48"/>
      <c r="N35" s="48"/>
    </row>
    <row r="36" spans="1:14" ht="15" thickBot="1" x14ac:dyDescent="0.35">
      <c r="A36" s="63"/>
      <c r="B36" s="64"/>
      <c r="C36" s="64"/>
      <c r="D36" s="65"/>
      <c r="E36" s="66">
        <f>G36*100</f>
        <v>260</v>
      </c>
      <c r="F36" s="67"/>
      <c r="G36" s="68">
        <v>2.6</v>
      </c>
      <c r="H36" s="68"/>
      <c r="I36" s="68"/>
      <c r="J36" s="69"/>
      <c r="K36" s="70"/>
      <c r="L36" s="69"/>
      <c r="M36" s="48"/>
      <c r="N36" s="48"/>
    </row>
    <row r="37" spans="1:14" x14ac:dyDescent="0.3">
      <c r="A37" s="71" t="s">
        <v>48</v>
      </c>
      <c r="B37" s="72"/>
      <c r="C37" s="72"/>
      <c r="D37" s="73"/>
      <c r="E37" s="74" t="s">
        <v>49</v>
      </c>
      <c r="F37" s="75"/>
      <c r="G37" s="76">
        <f>H37*G36</f>
        <v>20.8</v>
      </c>
      <c r="H37" s="76">
        <v>8</v>
      </c>
      <c r="I37" s="76">
        <v>217.5</v>
      </c>
      <c r="J37" s="77">
        <f>H37*I37</f>
        <v>1740</v>
      </c>
      <c r="K37" s="78"/>
      <c r="L37" s="77">
        <f>G37*I37</f>
        <v>4524</v>
      </c>
      <c r="M37" s="48"/>
      <c r="N37" s="48"/>
    </row>
    <row r="38" spans="1:14" x14ac:dyDescent="0.3">
      <c r="A38" s="79" t="s">
        <v>50</v>
      </c>
      <c r="B38" s="80"/>
      <c r="C38" s="80"/>
      <c r="D38" s="81"/>
      <c r="E38" s="82" t="s">
        <v>51</v>
      </c>
      <c r="F38" s="83"/>
      <c r="G38" s="76">
        <f>H38*G36</f>
        <v>7.8000000000000007</v>
      </c>
      <c r="H38" s="76">
        <v>3</v>
      </c>
      <c r="I38" s="76">
        <v>70.900000000000006</v>
      </c>
      <c r="J38" s="77">
        <f>H38*I38</f>
        <v>212.70000000000002</v>
      </c>
      <c r="K38" s="84"/>
      <c r="L38" s="77">
        <f>G38*I38</f>
        <v>553.0200000000001</v>
      </c>
      <c r="M38" s="48"/>
      <c r="N38" s="48"/>
    </row>
    <row r="39" spans="1:14" x14ac:dyDescent="0.3">
      <c r="A39" s="79"/>
      <c r="B39" s="80"/>
      <c r="C39" s="80"/>
      <c r="D39" s="81"/>
      <c r="E39" s="82" t="s">
        <v>52</v>
      </c>
      <c r="F39" s="83"/>
      <c r="G39" s="76">
        <f>H39*G36</f>
        <v>1.3</v>
      </c>
      <c r="H39" s="76">
        <v>0.5</v>
      </c>
      <c r="I39" s="76">
        <v>505</v>
      </c>
      <c r="J39" s="77">
        <f>H39*I39</f>
        <v>252.5</v>
      </c>
      <c r="K39" s="85"/>
      <c r="L39" s="77">
        <f>G39*I39</f>
        <v>656.5</v>
      </c>
      <c r="M39" s="48"/>
      <c r="N39" s="48"/>
    </row>
    <row r="40" spans="1:14" x14ac:dyDescent="0.3">
      <c r="A40" s="79"/>
      <c r="B40" s="80"/>
      <c r="C40" s="80"/>
      <c r="D40" s="81"/>
      <c r="E40" s="82" t="s">
        <v>53</v>
      </c>
      <c r="F40" s="83"/>
      <c r="G40" s="76">
        <f>H40*G36</f>
        <v>0.26</v>
      </c>
      <c r="H40" s="76">
        <v>0.1</v>
      </c>
      <c r="I40" s="76">
        <v>22.8</v>
      </c>
      <c r="J40" s="77">
        <f>H40*I40</f>
        <v>2.2800000000000002</v>
      </c>
      <c r="K40" s="85"/>
      <c r="L40" s="77">
        <f>G40*I40</f>
        <v>5.9280000000000008</v>
      </c>
      <c r="M40" s="48"/>
      <c r="N40" s="48"/>
    </row>
    <row r="41" spans="1:14" ht="15" thickBot="1" x14ac:dyDescent="0.35">
      <c r="A41" s="86"/>
      <c r="B41" s="87"/>
      <c r="C41" s="87"/>
      <c r="D41" s="88"/>
      <c r="E41" s="89"/>
      <c r="F41" s="90"/>
      <c r="G41" s="91"/>
      <c r="H41" s="91"/>
      <c r="I41" s="91"/>
      <c r="J41" s="92">
        <f>SUM(J37:J40)</f>
        <v>2207.48</v>
      </c>
      <c r="K41" s="93">
        <f>J41/100</f>
        <v>22.0748</v>
      </c>
      <c r="L41" s="92">
        <f>SUM(L37:L40)</f>
        <v>5739.4480000000003</v>
      </c>
      <c r="M41" s="48"/>
      <c r="N41" s="48"/>
    </row>
    <row r="42" spans="1:14" x14ac:dyDescent="0.3">
      <c r="A42" s="94"/>
      <c r="B42" s="95"/>
      <c r="C42" s="95"/>
      <c r="D42" s="96"/>
      <c r="E42" s="97">
        <f>G42*100</f>
        <v>260</v>
      </c>
      <c r="F42" s="98"/>
      <c r="G42" s="68">
        <v>2.6</v>
      </c>
      <c r="H42" s="68"/>
      <c r="I42" s="68"/>
      <c r="J42" s="69"/>
      <c r="K42" s="70"/>
      <c r="L42" s="69"/>
      <c r="M42" s="48"/>
      <c r="N42" s="48"/>
    </row>
    <row r="43" spans="1:14" x14ac:dyDescent="0.3">
      <c r="A43" s="99" t="s">
        <v>54</v>
      </c>
      <c r="B43" s="100"/>
      <c r="C43" s="100"/>
      <c r="D43" s="101"/>
      <c r="E43" s="82" t="s">
        <v>55</v>
      </c>
      <c r="F43" s="83"/>
      <c r="G43" s="76">
        <f>H43*G42</f>
        <v>9.879999999999999</v>
      </c>
      <c r="H43" s="76">
        <v>3.8</v>
      </c>
      <c r="I43" s="76">
        <v>41.67</v>
      </c>
      <c r="J43" s="77">
        <f>H43*I43</f>
        <v>158.346</v>
      </c>
      <c r="K43" s="70"/>
      <c r="L43" s="77">
        <f>G43*I43</f>
        <v>411.69959999999998</v>
      </c>
      <c r="M43" s="48"/>
      <c r="N43" s="48"/>
    </row>
    <row r="44" spans="1:14" x14ac:dyDescent="0.3">
      <c r="A44" s="79" t="s">
        <v>56</v>
      </c>
      <c r="B44" s="80"/>
      <c r="C44" s="80"/>
      <c r="D44" s="81"/>
      <c r="E44" s="82" t="s">
        <v>52</v>
      </c>
      <c r="F44" s="83"/>
      <c r="G44" s="76">
        <f>H44*G42</f>
        <v>3.9000000000000004</v>
      </c>
      <c r="H44" s="76">
        <v>1.5</v>
      </c>
      <c r="I44" s="76">
        <v>505</v>
      </c>
      <c r="J44" s="77">
        <f>H44*I44</f>
        <v>757.5</v>
      </c>
      <c r="K44" s="102"/>
      <c r="L44" s="77">
        <f>G44*I44</f>
        <v>1969.5000000000002</v>
      </c>
      <c r="M44" s="48"/>
      <c r="N44" s="48"/>
    </row>
    <row r="45" spans="1:14" ht="15" thickBot="1" x14ac:dyDescent="0.35">
      <c r="A45" s="86"/>
      <c r="B45" s="87"/>
      <c r="C45" s="87"/>
      <c r="D45" s="88"/>
      <c r="E45" s="89"/>
      <c r="F45" s="90"/>
      <c r="G45" s="103"/>
      <c r="H45" s="103"/>
      <c r="I45" s="103"/>
      <c r="J45" s="77">
        <f>SUM(J43:J44)</f>
        <v>915.846</v>
      </c>
      <c r="K45" s="104">
        <f>J45/100</f>
        <v>9.1584599999999998</v>
      </c>
      <c r="L45" s="77">
        <f>SUM(L43:L44)</f>
        <v>2381.1996000000004</v>
      </c>
      <c r="M45" s="48"/>
      <c r="N45" s="48"/>
    </row>
    <row r="46" spans="1:14" x14ac:dyDescent="0.3">
      <c r="A46" s="105"/>
      <c r="B46" s="106"/>
      <c r="C46" s="106"/>
      <c r="D46" s="107"/>
      <c r="E46" s="97">
        <f>G46*100</f>
        <v>260</v>
      </c>
      <c r="F46" s="98"/>
      <c r="G46" s="68">
        <v>2.6</v>
      </c>
      <c r="H46" s="108"/>
      <c r="I46" s="68"/>
      <c r="J46" s="69"/>
      <c r="K46" s="85"/>
      <c r="L46" s="108"/>
      <c r="M46" s="48"/>
      <c r="N46" s="48"/>
    </row>
    <row r="47" spans="1:14" x14ac:dyDescent="0.3">
      <c r="A47" s="109" t="s">
        <v>57</v>
      </c>
      <c r="B47" s="110"/>
      <c r="C47" s="110"/>
      <c r="D47" s="111"/>
      <c r="E47" s="82" t="s">
        <v>58</v>
      </c>
      <c r="F47" s="83"/>
      <c r="G47" s="112">
        <f>H47*G46</f>
        <v>2.08</v>
      </c>
      <c r="H47" s="112">
        <v>0.8</v>
      </c>
      <c r="I47" s="113">
        <v>446</v>
      </c>
      <c r="J47" s="77">
        <f>H47*I47</f>
        <v>356.8</v>
      </c>
      <c r="K47" s="114"/>
      <c r="L47" s="76">
        <f>G47*I47</f>
        <v>927.68000000000006</v>
      </c>
      <c r="M47" s="48"/>
      <c r="N47" s="48"/>
    </row>
    <row r="48" spans="1:14" x14ac:dyDescent="0.3">
      <c r="A48" s="115" t="s">
        <v>59</v>
      </c>
      <c r="B48" s="116"/>
      <c r="C48" s="116"/>
      <c r="D48" s="81"/>
      <c r="E48" s="82" t="s">
        <v>60</v>
      </c>
      <c r="F48" s="83"/>
      <c r="G48" s="112">
        <f>H48*G46</f>
        <v>13</v>
      </c>
      <c r="H48" s="112">
        <v>5</v>
      </c>
      <c r="I48" s="76">
        <v>70.900000000000006</v>
      </c>
      <c r="J48" s="77">
        <f>H48*I48</f>
        <v>354.5</v>
      </c>
      <c r="K48" s="85"/>
      <c r="L48" s="76">
        <f>G48*I48</f>
        <v>921.7</v>
      </c>
      <c r="M48" s="48"/>
      <c r="N48" s="48"/>
    </row>
    <row r="49" spans="1:14" x14ac:dyDescent="0.3">
      <c r="A49" s="79"/>
      <c r="B49" s="80"/>
      <c r="C49" s="80"/>
      <c r="D49" s="81"/>
      <c r="E49" s="82" t="s">
        <v>61</v>
      </c>
      <c r="F49" s="83"/>
      <c r="G49" s="112">
        <f>H49*G46</f>
        <v>5.2</v>
      </c>
      <c r="H49" s="112">
        <v>2</v>
      </c>
      <c r="I49" s="76">
        <v>72</v>
      </c>
      <c r="J49" s="77">
        <f>H49*I49</f>
        <v>144</v>
      </c>
      <c r="K49" s="85"/>
      <c r="L49" s="76">
        <f>G49*I49</f>
        <v>374.40000000000003</v>
      </c>
      <c r="M49" s="48"/>
      <c r="N49" s="48"/>
    </row>
    <row r="50" spans="1:14" x14ac:dyDescent="0.3">
      <c r="A50" s="79"/>
      <c r="B50" s="80"/>
      <c r="C50" s="80"/>
      <c r="D50" s="81"/>
      <c r="E50" s="82" t="s">
        <v>62</v>
      </c>
      <c r="F50" s="83"/>
      <c r="G50" s="112">
        <f>H50*G46</f>
        <v>44.72</v>
      </c>
      <c r="H50" s="112">
        <v>17.2</v>
      </c>
      <c r="I50" s="76"/>
      <c r="J50" s="77">
        <f>H50*I50</f>
        <v>0</v>
      </c>
      <c r="K50" s="85"/>
      <c r="L50" s="76">
        <f>G50*I50</f>
        <v>0</v>
      </c>
      <c r="M50" s="48"/>
      <c r="N50" s="48"/>
    </row>
    <row r="51" spans="1:14" ht="15" thickBot="1" x14ac:dyDescent="0.35">
      <c r="A51" s="86"/>
      <c r="B51" s="87"/>
      <c r="C51" s="87"/>
      <c r="D51" s="88"/>
      <c r="E51" s="89"/>
      <c r="F51" s="90"/>
      <c r="G51" s="117"/>
      <c r="H51" s="117"/>
      <c r="I51" s="103"/>
      <c r="J51" s="118">
        <f>SUM(J47:J50)</f>
        <v>855.3</v>
      </c>
      <c r="K51" s="104">
        <f>J51/100</f>
        <v>8.552999999999999</v>
      </c>
      <c r="L51" s="76">
        <f>SUM(L47:L50)</f>
        <v>2223.7800000000002</v>
      </c>
      <c r="M51" s="48"/>
      <c r="N51" s="48"/>
    </row>
    <row r="52" spans="1:14" ht="15" thickBot="1" x14ac:dyDescent="0.35">
      <c r="A52" s="45"/>
      <c r="B52" s="45"/>
      <c r="C52" s="45"/>
      <c r="D52" s="45"/>
      <c r="E52" s="45"/>
      <c r="F52" s="119"/>
      <c r="G52" s="120"/>
      <c r="H52" s="120"/>
      <c r="I52" s="121"/>
      <c r="J52" s="122"/>
      <c r="K52" s="123">
        <v>39.78</v>
      </c>
      <c r="L52" s="122"/>
      <c r="M52" s="48"/>
      <c r="N52" s="48"/>
    </row>
    <row r="53" spans="1:14" ht="15" thickBot="1" x14ac:dyDescent="0.35">
      <c r="A53" s="124"/>
      <c r="B53" s="125"/>
      <c r="C53" s="125"/>
      <c r="D53" s="126"/>
      <c r="E53" s="127">
        <f>G53*100</f>
        <v>280</v>
      </c>
      <c r="F53" s="128"/>
      <c r="G53" s="129">
        <v>2.8</v>
      </c>
      <c r="H53" s="130"/>
      <c r="I53" s="131"/>
      <c r="J53" s="132"/>
      <c r="K53" s="133"/>
      <c r="L53" s="134"/>
      <c r="M53" s="48"/>
      <c r="N53" s="48"/>
    </row>
    <row r="54" spans="1:14" x14ac:dyDescent="0.3">
      <c r="A54" s="135" t="s">
        <v>63</v>
      </c>
      <c r="B54" s="136"/>
      <c r="C54" s="136"/>
      <c r="D54" s="137"/>
      <c r="E54" s="138" t="s">
        <v>64</v>
      </c>
      <c r="F54" s="139"/>
      <c r="G54" s="140">
        <f>H54*G53</f>
        <v>5.6</v>
      </c>
      <c r="H54" s="140">
        <v>2</v>
      </c>
      <c r="I54" s="141">
        <v>213.75</v>
      </c>
      <c r="J54" s="142">
        <f t="shared" ref="J54:J59" si="0">H54*I54</f>
        <v>427.5</v>
      </c>
      <c r="K54" s="143"/>
      <c r="L54" s="144">
        <f>G54*I54</f>
        <v>1197</v>
      </c>
      <c r="M54" s="48"/>
      <c r="N54" s="48"/>
    </row>
    <row r="55" spans="1:14" x14ac:dyDescent="0.3">
      <c r="A55" s="145" t="s">
        <v>65</v>
      </c>
      <c r="B55" s="146"/>
      <c r="C55" s="146"/>
      <c r="D55" s="147"/>
      <c r="E55" s="148" t="s">
        <v>66</v>
      </c>
      <c r="F55" s="149"/>
      <c r="G55" s="140">
        <f>H55*G53</f>
        <v>3.36</v>
      </c>
      <c r="H55" s="150">
        <v>1.2</v>
      </c>
      <c r="I55" s="151">
        <v>43</v>
      </c>
      <c r="J55" s="152">
        <f t="shared" si="0"/>
        <v>51.6</v>
      </c>
      <c r="K55" s="153"/>
      <c r="L55" s="144">
        <f t="shared" ref="L55:L62" si="1">G55*I55</f>
        <v>144.47999999999999</v>
      </c>
      <c r="M55" s="48"/>
      <c r="N55" s="48"/>
    </row>
    <row r="56" spans="1:14" x14ac:dyDescent="0.3">
      <c r="A56" s="145"/>
      <c r="B56" s="146"/>
      <c r="C56" s="146"/>
      <c r="D56" s="147"/>
      <c r="E56" s="148" t="s">
        <v>67</v>
      </c>
      <c r="F56" s="149"/>
      <c r="G56" s="140">
        <f>H56*G53</f>
        <v>3.36</v>
      </c>
      <c r="H56" s="150">
        <v>1.2</v>
      </c>
      <c r="I56" s="151">
        <v>35</v>
      </c>
      <c r="J56" s="152">
        <f t="shared" si="0"/>
        <v>42</v>
      </c>
      <c r="K56" s="154"/>
      <c r="L56" s="144">
        <f t="shared" si="1"/>
        <v>117.6</v>
      </c>
      <c r="M56" s="48"/>
      <c r="N56" s="48"/>
    </row>
    <row r="57" spans="1:14" x14ac:dyDescent="0.3">
      <c r="A57" s="145"/>
      <c r="B57" s="146"/>
      <c r="C57" s="146"/>
      <c r="D57" s="147"/>
      <c r="E57" s="148" t="s">
        <v>52</v>
      </c>
      <c r="F57" s="149"/>
      <c r="G57" s="140">
        <f>H57*G53</f>
        <v>1.4</v>
      </c>
      <c r="H57" s="150">
        <v>0.5</v>
      </c>
      <c r="I57" s="151">
        <v>505</v>
      </c>
      <c r="J57" s="152">
        <f t="shared" si="0"/>
        <v>252.5</v>
      </c>
      <c r="K57" s="155"/>
      <c r="L57" s="144">
        <f t="shared" si="1"/>
        <v>707</v>
      </c>
      <c r="M57" s="48"/>
      <c r="N57" s="48"/>
    </row>
    <row r="58" spans="1:14" x14ac:dyDescent="0.3">
      <c r="A58" s="145"/>
      <c r="B58" s="146"/>
      <c r="C58" s="146"/>
      <c r="D58" s="147"/>
      <c r="E58" s="156" t="s">
        <v>68</v>
      </c>
      <c r="F58" s="157"/>
      <c r="G58" s="140">
        <f>H58*G53</f>
        <v>2.8E-3</v>
      </c>
      <c r="H58" s="150">
        <v>1E-3</v>
      </c>
      <c r="I58" s="151">
        <v>0</v>
      </c>
      <c r="J58" s="152">
        <f t="shared" si="0"/>
        <v>0</v>
      </c>
      <c r="K58" s="158"/>
      <c r="L58" s="144">
        <f t="shared" si="1"/>
        <v>0</v>
      </c>
      <c r="M58" s="48"/>
      <c r="N58" s="48"/>
    </row>
    <row r="59" spans="1:14" x14ac:dyDescent="0.3">
      <c r="A59" s="159"/>
      <c r="B59" s="160"/>
      <c r="C59" s="160"/>
      <c r="D59" s="147"/>
      <c r="E59" s="148" t="s">
        <v>69</v>
      </c>
      <c r="F59" s="149"/>
      <c r="G59" s="140">
        <f>H59*G53</f>
        <v>0.27999999999999997</v>
      </c>
      <c r="H59" s="150">
        <v>0.1</v>
      </c>
      <c r="I59" s="151">
        <v>22.8</v>
      </c>
      <c r="J59" s="152">
        <f t="shared" si="0"/>
        <v>2.2800000000000002</v>
      </c>
      <c r="K59" s="158"/>
      <c r="L59" s="144">
        <f t="shared" si="1"/>
        <v>6.3839999999999995</v>
      </c>
      <c r="M59" s="48"/>
      <c r="N59" s="48"/>
    </row>
    <row r="60" spans="1:14" x14ac:dyDescent="0.3">
      <c r="A60" s="159"/>
      <c r="B60" s="160"/>
      <c r="C60" s="160"/>
      <c r="D60" s="147"/>
      <c r="E60" s="148" t="s">
        <v>70</v>
      </c>
      <c r="F60" s="149"/>
      <c r="G60" s="140">
        <f>H60*G53</f>
        <v>8.9599999999999991</v>
      </c>
      <c r="H60" s="150">
        <v>3.2</v>
      </c>
      <c r="I60" s="151">
        <v>227</v>
      </c>
      <c r="J60" s="152">
        <f>H60*I60</f>
        <v>726.40000000000009</v>
      </c>
      <c r="K60" s="158"/>
      <c r="L60" s="144">
        <f t="shared" si="1"/>
        <v>2033.9199999999998</v>
      </c>
      <c r="M60" s="48"/>
      <c r="N60" s="48"/>
    </row>
    <row r="61" spans="1:14" x14ac:dyDescent="0.3">
      <c r="A61" s="159"/>
      <c r="B61" s="160"/>
      <c r="C61" s="160"/>
      <c r="D61" s="147"/>
      <c r="E61" s="161" t="s">
        <v>71</v>
      </c>
      <c r="F61" s="161"/>
      <c r="G61" s="113">
        <f>H61*G53</f>
        <v>0.27999999999999997</v>
      </c>
      <c r="H61" s="162">
        <v>0.1</v>
      </c>
      <c r="I61" s="76">
        <v>340</v>
      </c>
      <c r="J61" s="77">
        <f>H61*I61</f>
        <v>34</v>
      </c>
      <c r="K61" s="163"/>
      <c r="L61" s="164">
        <f t="shared" si="1"/>
        <v>95.199999999999989</v>
      </c>
      <c r="M61" s="48"/>
      <c r="N61" s="48"/>
    </row>
    <row r="62" spans="1:14" x14ac:dyDescent="0.3">
      <c r="A62" s="159"/>
      <c r="B62" s="160"/>
      <c r="C62" s="160"/>
      <c r="D62" s="165"/>
      <c r="E62" s="148" t="s">
        <v>72</v>
      </c>
      <c r="F62" s="149"/>
      <c r="G62" s="140">
        <f>H62*G53</f>
        <v>0.378</v>
      </c>
      <c r="H62" s="140">
        <v>0.13500000000000001</v>
      </c>
      <c r="I62" s="166">
        <v>280</v>
      </c>
      <c r="J62" s="142">
        <f>H62*I62</f>
        <v>37.800000000000004</v>
      </c>
      <c r="K62" s="167"/>
      <c r="L62" s="144">
        <f t="shared" si="1"/>
        <v>105.84</v>
      </c>
      <c r="M62" s="48"/>
      <c r="N62" s="48"/>
    </row>
    <row r="63" spans="1:14" ht="15" thickBot="1" x14ac:dyDescent="0.35">
      <c r="A63" s="168"/>
      <c r="B63" s="169"/>
      <c r="C63" s="169"/>
      <c r="D63" s="170"/>
      <c r="E63" s="171"/>
      <c r="F63" s="172"/>
      <c r="G63" s="173"/>
      <c r="H63" s="173"/>
      <c r="I63" s="174"/>
      <c r="J63" s="175">
        <f>SUM(J54:J62)</f>
        <v>1574.0800000000002</v>
      </c>
      <c r="K63" s="158">
        <f>J63/100</f>
        <v>15.740800000000002</v>
      </c>
      <c r="L63" s="144">
        <f>SUM(L54:L62)</f>
        <v>4407.424</v>
      </c>
      <c r="M63" s="48"/>
      <c r="N63" s="48"/>
    </row>
    <row r="64" spans="1:14" ht="15" thickBot="1" x14ac:dyDescent="0.35">
      <c r="A64" s="176"/>
      <c r="B64" s="176"/>
      <c r="C64" s="176"/>
      <c r="D64" s="177"/>
      <c r="E64" s="178">
        <f>G64*100</f>
        <v>250</v>
      </c>
      <c r="F64" s="178"/>
      <c r="G64" s="179">
        <v>2.5</v>
      </c>
      <c r="H64" s="179"/>
      <c r="I64" s="179"/>
      <c r="J64" s="180"/>
      <c r="K64" s="181"/>
      <c r="L64" s="180"/>
      <c r="M64" s="48"/>
      <c r="N64" s="48"/>
    </row>
    <row r="65" spans="1:14" ht="15" thickBot="1" x14ac:dyDescent="0.35">
      <c r="A65" s="182" t="s">
        <v>73</v>
      </c>
      <c r="B65" s="183"/>
      <c r="C65" s="183"/>
      <c r="D65" s="184"/>
      <c r="E65" s="185" t="s">
        <v>74</v>
      </c>
      <c r="F65" s="185"/>
      <c r="G65" s="186">
        <f>H65*G64</f>
        <v>19.5</v>
      </c>
      <c r="H65" s="186">
        <v>7.8</v>
      </c>
      <c r="I65" s="186">
        <v>300</v>
      </c>
      <c r="J65" s="187">
        <f t="shared" ref="J65:J71" si="2">H65*I65</f>
        <v>2340</v>
      </c>
      <c r="K65" s="188">
        <f>J72/100</f>
        <v>27.002400000000002</v>
      </c>
      <c r="L65" s="187">
        <f t="shared" ref="L65:L71" si="3">G65*I65</f>
        <v>5850</v>
      </c>
      <c r="M65" s="48"/>
      <c r="N65" s="48"/>
    </row>
    <row r="66" spans="1:14" ht="15" thickBot="1" x14ac:dyDescent="0.35">
      <c r="A66" s="189"/>
      <c r="B66" s="190"/>
      <c r="C66" s="190"/>
      <c r="D66" s="191"/>
      <c r="E66" s="192" t="s">
        <v>75</v>
      </c>
      <c r="F66" s="192"/>
      <c r="G66" s="186">
        <f>H66*G64</f>
        <v>1.875</v>
      </c>
      <c r="H66" s="193">
        <v>0.75</v>
      </c>
      <c r="I66" s="193">
        <v>65</v>
      </c>
      <c r="J66" s="77">
        <f t="shared" si="2"/>
        <v>48.75</v>
      </c>
      <c r="K66" s="194"/>
      <c r="L66" s="187">
        <f t="shared" si="3"/>
        <v>121.875</v>
      </c>
      <c r="M66" s="48"/>
      <c r="N66" s="48"/>
    </row>
    <row r="67" spans="1:14" ht="15" thickBot="1" x14ac:dyDescent="0.35">
      <c r="A67" s="189"/>
      <c r="B67" s="190"/>
      <c r="C67" s="190"/>
      <c r="D67" s="191"/>
      <c r="E67" s="192" t="s">
        <v>67</v>
      </c>
      <c r="F67" s="192"/>
      <c r="G67" s="186">
        <f>H67*G64</f>
        <v>7.875</v>
      </c>
      <c r="H67" s="193">
        <v>3.15</v>
      </c>
      <c r="I67" s="193">
        <v>35</v>
      </c>
      <c r="J67" s="77">
        <f t="shared" si="2"/>
        <v>110.25</v>
      </c>
      <c r="K67" s="194"/>
      <c r="L67" s="187">
        <f t="shared" si="3"/>
        <v>275.625</v>
      </c>
      <c r="M67" s="48"/>
      <c r="N67" s="48"/>
    </row>
    <row r="68" spans="1:14" ht="15" thickBot="1" x14ac:dyDescent="0.35">
      <c r="A68" s="189"/>
      <c r="B68" s="190"/>
      <c r="C68" s="190"/>
      <c r="D68" s="191"/>
      <c r="E68" s="192" t="s">
        <v>76</v>
      </c>
      <c r="F68" s="192"/>
      <c r="G68" s="186">
        <f>H68*G64</f>
        <v>1.125</v>
      </c>
      <c r="H68" s="193">
        <v>0.45</v>
      </c>
      <c r="I68" s="193">
        <v>145.9</v>
      </c>
      <c r="J68" s="77">
        <f t="shared" si="2"/>
        <v>65.655000000000001</v>
      </c>
      <c r="K68" s="194"/>
      <c r="L68" s="187">
        <f t="shared" si="3"/>
        <v>164.13750000000002</v>
      </c>
      <c r="M68" s="48"/>
      <c r="N68" s="48"/>
    </row>
    <row r="69" spans="1:14" ht="15" thickBot="1" x14ac:dyDescent="0.35">
      <c r="A69" s="189"/>
      <c r="B69" s="190"/>
      <c r="C69" s="190"/>
      <c r="D69" s="191"/>
      <c r="E69" s="192" t="s">
        <v>77</v>
      </c>
      <c r="F69" s="192"/>
      <c r="G69" s="186">
        <f>H69*G64</f>
        <v>1.5</v>
      </c>
      <c r="H69" s="195">
        <v>0.6</v>
      </c>
      <c r="I69" s="195">
        <v>36</v>
      </c>
      <c r="J69" s="77">
        <f t="shared" si="2"/>
        <v>21.599999999999998</v>
      </c>
      <c r="K69" s="194"/>
      <c r="L69" s="187">
        <f t="shared" si="3"/>
        <v>54</v>
      </c>
      <c r="M69" s="48"/>
      <c r="N69" s="48"/>
    </row>
    <row r="70" spans="1:14" ht="15" thickBot="1" x14ac:dyDescent="0.35">
      <c r="A70" s="196"/>
      <c r="B70" s="197"/>
      <c r="C70" s="197"/>
      <c r="D70" s="198"/>
      <c r="E70" s="192" t="s">
        <v>76</v>
      </c>
      <c r="F70" s="192"/>
      <c r="G70" s="186">
        <f>H70*G64</f>
        <v>1.875</v>
      </c>
      <c r="H70" s="195">
        <v>0.75</v>
      </c>
      <c r="I70" s="195">
        <v>145.9</v>
      </c>
      <c r="J70" s="77">
        <f t="shared" si="2"/>
        <v>109.42500000000001</v>
      </c>
      <c r="K70" s="194"/>
      <c r="L70" s="187">
        <f t="shared" si="3"/>
        <v>273.5625</v>
      </c>
      <c r="M70" s="48"/>
      <c r="N70" s="48"/>
    </row>
    <row r="71" spans="1:14" x14ac:dyDescent="0.3">
      <c r="A71" s="199" t="s">
        <v>78</v>
      </c>
      <c r="B71" s="200"/>
      <c r="C71" s="200"/>
      <c r="D71" s="201"/>
      <c r="E71" s="192" t="s">
        <v>79</v>
      </c>
      <c r="F71" s="192"/>
      <c r="G71" s="186">
        <f>H71*G64</f>
        <v>0.5</v>
      </c>
      <c r="H71" s="76">
        <v>0.2</v>
      </c>
      <c r="I71" s="76">
        <v>22.8</v>
      </c>
      <c r="J71" s="77">
        <f t="shared" si="2"/>
        <v>4.5600000000000005</v>
      </c>
      <c r="K71" s="194"/>
      <c r="L71" s="187">
        <f t="shared" si="3"/>
        <v>11.4</v>
      </c>
      <c r="M71" s="48"/>
      <c r="N71" s="48"/>
    </row>
    <row r="72" spans="1:14" ht="15" thickBot="1" x14ac:dyDescent="0.35">
      <c r="A72" s="202"/>
      <c r="B72" s="203"/>
      <c r="C72" s="203"/>
      <c r="D72" s="204"/>
      <c r="E72" s="205"/>
      <c r="F72" s="206"/>
      <c r="G72" s="207"/>
      <c r="H72" s="207"/>
      <c r="I72" s="208"/>
      <c r="J72" s="118">
        <f>SUM(J65:J71)</f>
        <v>2700.2400000000002</v>
      </c>
      <c r="K72" s="209"/>
      <c r="L72" s="118">
        <f>SUM(L65:L71)</f>
        <v>6750.5999999999995</v>
      </c>
      <c r="M72" s="48"/>
      <c r="N72" s="48"/>
    </row>
    <row r="73" spans="1:14" ht="15" thickBot="1" x14ac:dyDescent="0.35">
      <c r="A73" s="105"/>
      <c r="B73" s="106"/>
      <c r="C73" s="106"/>
      <c r="D73" s="107"/>
      <c r="E73" s="66">
        <f>G73*100</f>
        <v>250</v>
      </c>
      <c r="F73" s="67"/>
      <c r="G73" s="68">
        <v>2.5</v>
      </c>
      <c r="H73" s="108"/>
      <c r="I73" s="210"/>
      <c r="J73" s="69"/>
      <c r="K73" s="102"/>
      <c r="L73" s="211"/>
      <c r="M73" s="48"/>
      <c r="N73" s="48"/>
    </row>
    <row r="74" spans="1:14" x14ac:dyDescent="0.3">
      <c r="A74" s="212" t="s">
        <v>80</v>
      </c>
      <c r="B74" s="212"/>
      <c r="C74" s="212"/>
      <c r="D74" s="213"/>
      <c r="E74" s="74" t="s">
        <v>81</v>
      </c>
      <c r="F74" s="75"/>
      <c r="G74" s="112">
        <f>H74*G73</f>
        <v>53.550000000000004</v>
      </c>
      <c r="H74" s="112">
        <v>21.42</v>
      </c>
      <c r="I74" s="113">
        <v>42</v>
      </c>
      <c r="J74" s="77">
        <f>H74*I74</f>
        <v>899.6400000000001</v>
      </c>
      <c r="K74" s="70"/>
      <c r="L74" s="113">
        <f>G74*I74</f>
        <v>2249.1000000000004</v>
      </c>
      <c r="M74" s="48"/>
      <c r="N74" s="48"/>
    </row>
    <row r="75" spans="1:14" x14ac:dyDescent="0.3">
      <c r="A75" s="79" t="s">
        <v>82</v>
      </c>
      <c r="B75" s="80"/>
      <c r="C75" s="80"/>
      <c r="D75" s="81"/>
      <c r="E75" s="82" t="s">
        <v>51</v>
      </c>
      <c r="F75" s="83"/>
      <c r="G75" s="112">
        <f>H75*G73</f>
        <v>5.9250000000000007</v>
      </c>
      <c r="H75" s="112">
        <v>2.37</v>
      </c>
      <c r="I75" s="113">
        <v>70.900000000000006</v>
      </c>
      <c r="J75" s="77">
        <f>H75*I75</f>
        <v>168.03300000000002</v>
      </c>
      <c r="K75" s="102"/>
      <c r="L75" s="113">
        <f>G75*I75</f>
        <v>420.0825000000001</v>
      </c>
      <c r="M75" s="48"/>
      <c r="N75" s="48"/>
    </row>
    <row r="76" spans="1:14" x14ac:dyDescent="0.3">
      <c r="A76" s="79"/>
      <c r="B76" s="80"/>
      <c r="C76" s="80"/>
      <c r="D76" s="81"/>
      <c r="E76" s="82" t="s">
        <v>52</v>
      </c>
      <c r="F76" s="83"/>
      <c r="G76" s="112">
        <f>H76*G73</f>
        <v>1.3125</v>
      </c>
      <c r="H76" s="112">
        <v>0.52500000000000002</v>
      </c>
      <c r="I76" s="113">
        <v>505</v>
      </c>
      <c r="J76" s="77">
        <f>H76*I76</f>
        <v>265.125</v>
      </c>
      <c r="K76" s="102"/>
      <c r="L76" s="113">
        <f>G76*I76</f>
        <v>662.8125</v>
      </c>
      <c r="M76" s="48"/>
      <c r="N76" s="48"/>
    </row>
    <row r="77" spans="1:14" x14ac:dyDescent="0.3">
      <c r="A77" s="79"/>
      <c r="B77" s="80"/>
      <c r="C77" s="80"/>
      <c r="D77" s="81"/>
      <c r="E77" s="82" t="s">
        <v>53</v>
      </c>
      <c r="F77" s="83"/>
      <c r="G77" s="112">
        <f>H77*G73</f>
        <v>0.5</v>
      </c>
      <c r="H77" s="112">
        <v>0.2</v>
      </c>
      <c r="I77" s="113">
        <v>22.8</v>
      </c>
      <c r="J77" s="77">
        <f>H77*I77</f>
        <v>4.5600000000000005</v>
      </c>
      <c r="K77" s="102"/>
      <c r="L77" s="113">
        <f>G77*I77</f>
        <v>11.4</v>
      </c>
      <c r="M77" s="48"/>
      <c r="N77" s="48"/>
    </row>
    <row r="78" spans="1:14" ht="15" thickBot="1" x14ac:dyDescent="0.35">
      <c r="A78" s="86"/>
      <c r="B78" s="87"/>
      <c r="C78" s="87"/>
      <c r="D78" s="88"/>
      <c r="E78" s="89"/>
      <c r="F78" s="90"/>
      <c r="G78" s="214"/>
      <c r="H78" s="214"/>
      <c r="I78" s="103"/>
      <c r="J78" s="77">
        <f>SUM(J74:J77)</f>
        <v>1337.3580000000002</v>
      </c>
      <c r="K78" s="104">
        <f>J78/100</f>
        <v>13.373580000000002</v>
      </c>
      <c r="L78" s="215">
        <f>SUM(L74:L77)</f>
        <v>3343.3950000000004</v>
      </c>
      <c r="M78" s="48"/>
      <c r="N78" s="48"/>
    </row>
    <row r="79" spans="1:14" ht="15" thickBot="1" x14ac:dyDescent="0.35">
      <c r="A79" s="216"/>
      <c r="B79" s="216"/>
      <c r="C79" s="216"/>
      <c r="D79" s="217"/>
      <c r="E79" s="127">
        <f>G79*100</f>
        <v>220.00000000000003</v>
      </c>
      <c r="F79" s="218"/>
      <c r="G79" s="129">
        <v>2.2000000000000002</v>
      </c>
      <c r="H79" s="130"/>
      <c r="I79" s="129"/>
      <c r="J79" s="132"/>
      <c r="K79" s="219"/>
      <c r="L79" s="220"/>
      <c r="M79" s="48"/>
      <c r="N79" s="48"/>
    </row>
    <row r="80" spans="1:14" x14ac:dyDescent="0.3">
      <c r="A80" s="221" t="s">
        <v>83</v>
      </c>
      <c r="B80" s="222"/>
      <c r="C80" s="222"/>
      <c r="D80" s="223"/>
      <c r="E80" s="224" t="s">
        <v>84</v>
      </c>
      <c r="F80" s="225"/>
      <c r="G80" s="226">
        <f>H80*G79</f>
        <v>9.9</v>
      </c>
      <c r="H80" s="226">
        <v>4.5</v>
      </c>
      <c r="I80" s="226"/>
      <c r="J80" s="227">
        <f>H80*I80</f>
        <v>0</v>
      </c>
      <c r="K80" s="228">
        <f>J89/100</f>
        <v>2.9977999999999998</v>
      </c>
      <c r="L80" s="227">
        <f>J80*K80</f>
        <v>0</v>
      </c>
      <c r="M80" s="48"/>
      <c r="N80" s="48"/>
    </row>
    <row r="81" spans="1:14" x14ac:dyDescent="0.3">
      <c r="A81" s="229"/>
      <c r="B81" s="230"/>
      <c r="C81" s="230"/>
      <c r="D81" s="160"/>
      <c r="E81" s="231" t="s">
        <v>52</v>
      </c>
      <c r="F81" s="232"/>
      <c r="G81" s="151">
        <f>H81*G79</f>
        <v>0.49500000000000005</v>
      </c>
      <c r="H81" s="151">
        <v>0.22500000000000001</v>
      </c>
      <c r="I81" s="151">
        <v>505</v>
      </c>
      <c r="J81" s="152">
        <f>H81*I81</f>
        <v>113.625</v>
      </c>
      <c r="K81" s="233"/>
      <c r="L81" s="152">
        <f>G81*I81</f>
        <v>249.97500000000002</v>
      </c>
      <c r="M81" s="48"/>
      <c r="N81" s="48"/>
    </row>
    <row r="82" spans="1:14" x14ac:dyDescent="0.3">
      <c r="A82" s="234" t="s">
        <v>85</v>
      </c>
      <c r="B82" s="235"/>
      <c r="C82" s="235"/>
      <c r="D82" s="236"/>
      <c r="E82" s="231" t="s">
        <v>86</v>
      </c>
      <c r="F82" s="232"/>
      <c r="G82" s="151">
        <f>H82*G79</f>
        <v>0.49500000000000005</v>
      </c>
      <c r="H82" s="151">
        <v>0.22500000000000001</v>
      </c>
      <c r="I82" s="151">
        <v>36</v>
      </c>
      <c r="J82" s="152">
        <f t="shared" ref="J82:J88" si="4">H82*I82</f>
        <v>8.1</v>
      </c>
      <c r="K82" s="233"/>
      <c r="L82" s="152">
        <f t="shared" ref="L82:L88" si="5">G82*I82</f>
        <v>17.82</v>
      </c>
      <c r="M82" s="48"/>
      <c r="N82" s="48"/>
    </row>
    <row r="83" spans="1:14" x14ac:dyDescent="0.3">
      <c r="A83" s="234"/>
      <c r="B83" s="235"/>
      <c r="C83" s="235"/>
      <c r="D83" s="236"/>
      <c r="E83" s="231" t="s">
        <v>66</v>
      </c>
      <c r="F83" s="232"/>
      <c r="G83" s="151">
        <f>H83*G79</f>
        <v>0.83600000000000008</v>
      </c>
      <c r="H83" s="151">
        <v>0.38</v>
      </c>
      <c r="I83" s="151">
        <v>43</v>
      </c>
      <c r="J83" s="152">
        <f t="shared" si="4"/>
        <v>16.34</v>
      </c>
      <c r="K83" s="233"/>
      <c r="L83" s="152">
        <f t="shared" si="5"/>
        <v>35.948</v>
      </c>
      <c r="M83" s="48"/>
      <c r="N83" s="48"/>
    </row>
    <row r="84" spans="1:14" x14ac:dyDescent="0.3">
      <c r="A84" s="234"/>
      <c r="B84" s="235"/>
      <c r="C84" s="235"/>
      <c r="D84" s="236"/>
      <c r="E84" s="231" t="s">
        <v>67</v>
      </c>
      <c r="F84" s="232"/>
      <c r="G84" s="151">
        <f>H84*G79</f>
        <v>0.26400000000000001</v>
      </c>
      <c r="H84" s="151">
        <v>0.12</v>
      </c>
      <c r="I84" s="151">
        <v>35</v>
      </c>
      <c r="J84" s="152">
        <f t="shared" si="4"/>
        <v>4.2</v>
      </c>
      <c r="K84" s="233"/>
      <c r="L84" s="152">
        <f t="shared" si="5"/>
        <v>9.24</v>
      </c>
      <c r="M84" s="48"/>
      <c r="N84" s="48"/>
    </row>
    <row r="85" spans="1:14" x14ac:dyDescent="0.3">
      <c r="A85" s="234"/>
      <c r="B85" s="235"/>
      <c r="C85" s="235"/>
      <c r="D85" s="236"/>
      <c r="E85" s="231" t="s">
        <v>87</v>
      </c>
      <c r="F85" s="232"/>
      <c r="G85" s="151">
        <f>H85*G79</f>
        <v>1.6500000000000001</v>
      </c>
      <c r="H85" s="151">
        <v>0.75</v>
      </c>
      <c r="I85" s="151">
        <v>153.19999999999999</v>
      </c>
      <c r="J85" s="152">
        <f t="shared" si="4"/>
        <v>114.89999999999999</v>
      </c>
      <c r="K85" s="233"/>
      <c r="L85" s="152">
        <f t="shared" si="5"/>
        <v>252.78</v>
      </c>
      <c r="M85" s="48"/>
      <c r="N85" s="48"/>
    </row>
    <row r="86" spans="1:14" x14ac:dyDescent="0.3">
      <c r="A86" s="234"/>
      <c r="B86" s="235"/>
      <c r="C86" s="235"/>
      <c r="D86" s="236"/>
      <c r="E86" s="156" t="s">
        <v>52</v>
      </c>
      <c r="F86" s="237"/>
      <c r="G86" s="151">
        <f>H86*G79</f>
        <v>0.16500000000000001</v>
      </c>
      <c r="H86" s="151">
        <v>7.4999999999999997E-2</v>
      </c>
      <c r="I86" s="151">
        <v>505</v>
      </c>
      <c r="J86" s="152">
        <f t="shared" si="4"/>
        <v>37.875</v>
      </c>
      <c r="K86" s="233"/>
      <c r="L86" s="152">
        <f t="shared" si="5"/>
        <v>83.325000000000003</v>
      </c>
      <c r="M86" s="48"/>
      <c r="N86" s="48"/>
    </row>
    <row r="87" spans="1:14" x14ac:dyDescent="0.3">
      <c r="A87" s="234"/>
      <c r="B87" s="235"/>
      <c r="C87" s="235"/>
      <c r="D87" s="236"/>
      <c r="E87" s="148" t="s">
        <v>53</v>
      </c>
      <c r="F87" s="238"/>
      <c r="G87" s="151">
        <f>H87*G79</f>
        <v>0.11000000000000001</v>
      </c>
      <c r="H87" s="151">
        <v>0.05</v>
      </c>
      <c r="I87" s="151">
        <v>22.8</v>
      </c>
      <c r="J87" s="152">
        <f t="shared" si="4"/>
        <v>1.1400000000000001</v>
      </c>
      <c r="K87" s="233"/>
      <c r="L87" s="152">
        <f t="shared" si="5"/>
        <v>2.5080000000000005</v>
      </c>
      <c r="M87" s="48"/>
      <c r="N87" s="48"/>
    </row>
    <row r="88" spans="1:14" x14ac:dyDescent="0.3">
      <c r="A88" s="234"/>
      <c r="B88" s="235"/>
      <c r="C88" s="235"/>
      <c r="D88" s="236"/>
      <c r="E88" s="239" t="s">
        <v>88</v>
      </c>
      <c r="F88" s="240"/>
      <c r="G88" s="151">
        <f>H88*G79</f>
        <v>0.11000000000000001</v>
      </c>
      <c r="H88" s="151">
        <v>0.05</v>
      </c>
      <c r="I88" s="151">
        <v>72</v>
      </c>
      <c r="J88" s="152">
        <f t="shared" si="4"/>
        <v>3.6</v>
      </c>
      <c r="K88" s="233"/>
      <c r="L88" s="152">
        <f t="shared" si="5"/>
        <v>7.9200000000000008</v>
      </c>
      <c r="M88" s="48"/>
      <c r="N88" s="48"/>
    </row>
    <row r="89" spans="1:14" ht="15" thickBot="1" x14ac:dyDescent="0.35">
      <c r="A89" s="241"/>
      <c r="B89" s="242"/>
      <c r="C89" s="242"/>
      <c r="D89" s="243"/>
      <c r="E89" s="171"/>
      <c r="F89" s="244"/>
      <c r="G89" s="245"/>
      <c r="H89" s="245"/>
      <c r="I89" s="245"/>
      <c r="J89" s="246">
        <f>SUM(J80:J88)</f>
        <v>299.77999999999997</v>
      </c>
      <c r="K89" s="247"/>
      <c r="L89" s="246">
        <f>SUM(L80:L88)</f>
        <v>659.51600000000008</v>
      </c>
      <c r="M89" s="48"/>
      <c r="N89" s="48"/>
    </row>
    <row r="90" spans="1:14" ht="15" thickBot="1" x14ac:dyDescent="0.35">
      <c r="A90" s="248"/>
      <c r="B90" s="125"/>
      <c r="C90" s="125"/>
      <c r="D90" s="126"/>
      <c r="E90" s="127">
        <f>G90*100</f>
        <v>240</v>
      </c>
      <c r="F90" s="128"/>
      <c r="G90" s="249">
        <v>2.4</v>
      </c>
      <c r="H90" s="249"/>
      <c r="I90" s="250"/>
      <c r="J90" s="251"/>
      <c r="K90" s="252"/>
      <c r="L90" s="251"/>
      <c r="M90" s="253"/>
      <c r="N90" s="48"/>
    </row>
    <row r="91" spans="1:14" x14ac:dyDescent="0.3">
      <c r="A91" s="254" t="s">
        <v>89</v>
      </c>
      <c r="B91" s="255"/>
      <c r="C91" s="255"/>
      <c r="D91" s="256"/>
      <c r="E91" s="138" t="s">
        <v>90</v>
      </c>
      <c r="F91" s="139"/>
      <c r="G91" s="151">
        <f>H91*G90</f>
        <v>0.24</v>
      </c>
      <c r="H91" s="151">
        <v>0.1</v>
      </c>
      <c r="I91" s="166">
        <v>408</v>
      </c>
      <c r="J91" s="142">
        <f>H91*I91</f>
        <v>40.800000000000004</v>
      </c>
      <c r="K91" s="252"/>
      <c r="L91" s="142">
        <f>G91*I91</f>
        <v>97.92</v>
      </c>
      <c r="M91" s="253"/>
      <c r="N91" s="48"/>
    </row>
    <row r="92" spans="1:14" x14ac:dyDescent="0.3">
      <c r="A92" s="257" t="s">
        <v>91</v>
      </c>
      <c r="B92" s="258"/>
      <c r="C92" s="258"/>
      <c r="D92" s="147"/>
      <c r="E92" s="148" t="s">
        <v>88</v>
      </c>
      <c r="F92" s="149"/>
      <c r="G92" s="151">
        <f>H92*G90</f>
        <v>3.5999999999999996</v>
      </c>
      <c r="H92" s="151">
        <v>1.5</v>
      </c>
      <c r="I92" s="151">
        <v>72</v>
      </c>
      <c r="J92" s="142">
        <f>H92*I92</f>
        <v>108</v>
      </c>
      <c r="K92" s="259"/>
      <c r="L92" s="142">
        <f>G92*I92</f>
        <v>259.2</v>
      </c>
      <c r="M92" s="253"/>
      <c r="N92" s="48"/>
    </row>
    <row r="93" spans="1:14" x14ac:dyDescent="0.3">
      <c r="A93" s="260"/>
      <c r="B93" s="261"/>
      <c r="C93" s="261"/>
      <c r="D93" s="147"/>
      <c r="E93" s="148"/>
      <c r="F93" s="149"/>
      <c r="G93" s="151"/>
      <c r="H93" s="151"/>
      <c r="I93" s="151"/>
      <c r="J93" s="142">
        <f>H93*I93</f>
        <v>0</v>
      </c>
      <c r="K93" s="262"/>
      <c r="L93" s="142">
        <f>G93*I93</f>
        <v>0</v>
      </c>
      <c r="M93" s="253"/>
      <c r="N93" s="48"/>
    </row>
    <row r="94" spans="1:14" ht="15" thickBot="1" x14ac:dyDescent="0.35">
      <c r="A94" s="263"/>
      <c r="B94" s="264"/>
      <c r="C94" s="264"/>
      <c r="D94" s="265"/>
      <c r="E94" s="171"/>
      <c r="F94" s="172"/>
      <c r="G94" s="174"/>
      <c r="H94" s="174"/>
      <c r="I94" s="174"/>
      <c r="J94" s="175">
        <f>SUM(J91:J93)</f>
        <v>148.80000000000001</v>
      </c>
      <c r="K94" s="266">
        <f>J94/100</f>
        <v>1.4880000000000002</v>
      </c>
      <c r="L94" s="175">
        <f>SUM(L91:L93)</f>
        <v>357.12</v>
      </c>
      <c r="M94" s="253"/>
      <c r="N94" s="48"/>
    </row>
    <row r="95" spans="1:14" ht="15" thickBot="1" x14ac:dyDescent="0.35">
      <c r="A95" s="267"/>
      <c r="B95" s="268"/>
      <c r="C95" s="269"/>
      <c r="D95" s="270"/>
      <c r="E95" s="271">
        <f>G95*100</f>
        <v>260</v>
      </c>
      <c r="F95" s="272"/>
      <c r="G95" s="210">
        <v>2.6</v>
      </c>
      <c r="H95" s="210"/>
      <c r="I95" s="210"/>
      <c r="J95" s="273"/>
      <c r="K95" s="274"/>
      <c r="L95" s="68"/>
      <c r="M95" s="48"/>
      <c r="N95" s="48"/>
    </row>
    <row r="96" spans="1:14" x14ac:dyDescent="0.3">
      <c r="A96" s="275" t="s">
        <v>92</v>
      </c>
      <c r="B96" s="276"/>
      <c r="C96" s="277"/>
      <c r="D96" s="278"/>
      <c r="E96" s="279" t="s">
        <v>93</v>
      </c>
      <c r="F96" s="280"/>
      <c r="G96" s="113">
        <f>H96*G95</f>
        <v>19.759999999999998</v>
      </c>
      <c r="H96" s="113">
        <v>7.6</v>
      </c>
      <c r="I96" s="113">
        <v>41.67</v>
      </c>
      <c r="J96" s="164">
        <f>H96*I96</f>
        <v>316.69200000000001</v>
      </c>
      <c r="K96" s="274"/>
      <c r="L96" s="76"/>
      <c r="M96" s="48"/>
      <c r="N96" s="48"/>
    </row>
    <row r="97" spans="1:14" ht="15" thickBot="1" x14ac:dyDescent="0.35">
      <c r="A97" s="281" t="s">
        <v>94</v>
      </c>
      <c r="B97" s="282"/>
      <c r="C97" s="283"/>
      <c r="D97" s="208"/>
      <c r="E97" s="284"/>
      <c r="F97" s="285"/>
      <c r="G97" s="207"/>
      <c r="H97" s="207"/>
      <c r="I97" s="208"/>
      <c r="J97" s="207">
        <f>SUM(J96)</f>
        <v>316.69200000000001</v>
      </c>
      <c r="K97" s="104">
        <f>J96/100</f>
        <v>3.1669200000000002</v>
      </c>
      <c r="L97" s="76">
        <f>G96*I96</f>
        <v>823.39919999999995</v>
      </c>
      <c r="M97" s="48"/>
      <c r="N97" s="48"/>
    </row>
    <row r="98" spans="1:14" ht="15" thickBot="1" x14ac:dyDescent="0.35">
      <c r="A98" s="286"/>
      <c r="B98" s="286"/>
      <c r="C98" s="286"/>
      <c r="D98" s="287"/>
      <c r="E98" s="288"/>
      <c r="F98" s="287"/>
      <c r="G98" s="289"/>
      <c r="H98" s="289"/>
      <c r="I98" s="290"/>
      <c r="J98" s="289"/>
      <c r="K98" s="291">
        <v>63.77</v>
      </c>
      <c r="L98" s="289"/>
      <c r="M98" s="48"/>
      <c r="N98" s="48"/>
    </row>
    <row r="99" spans="1:14" ht="15" thickBot="1" x14ac:dyDescent="0.35">
      <c r="A99" s="292"/>
      <c r="B99" s="292"/>
      <c r="C99" s="292"/>
      <c r="D99" s="293"/>
      <c r="E99" s="294">
        <f>G99*100</f>
        <v>50</v>
      </c>
      <c r="F99" s="295"/>
      <c r="G99" s="296">
        <v>0.5</v>
      </c>
      <c r="H99" s="297"/>
      <c r="I99" s="296"/>
      <c r="J99" s="298"/>
      <c r="K99" s="299"/>
      <c r="L99" s="298"/>
      <c r="M99" s="300"/>
      <c r="N99" s="300"/>
    </row>
    <row r="100" spans="1:14" ht="15" thickBot="1" x14ac:dyDescent="0.35">
      <c r="A100" s="301" t="s">
        <v>95</v>
      </c>
      <c r="B100" s="302"/>
      <c r="C100" s="302"/>
      <c r="D100" s="303"/>
      <c r="E100" s="304" t="s">
        <v>96</v>
      </c>
      <c r="F100" s="305"/>
      <c r="G100" s="306">
        <f>H100*G99</f>
        <v>2.4</v>
      </c>
      <c r="H100" s="307">
        <v>4.8</v>
      </c>
      <c r="I100" s="306">
        <v>198</v>
      </c>
      <c r="J100" s="308">
        <f>H100*I100</f>
        <v>950.4</v>
      </c>
      <c r="K100" s="309"/>
      <c r="L100" s="308">
        <f>G100*I100</f>
        <v>475.2</v>
      </c>
      <c r="M100" s="310"/>
      <c r="N100" s="310"/>
    </row>
    <row r="101" spans="1:14" ht="15" thickBot="1" x14ac:dyDescent="0.35">
      <c r="A101" s="311"/>
      <c r="B101" s="312"/>
      <c r="C101" s="312"/>
      <c r="D101" s="313"/>
      <c r="E101" s="314" t="s">
        <v>97</v>
      </c>
      <c r="F101" s="314"/>
      <c r="G101" s="306">
        <f>H101*G99</f>
        <v>0.92500000000000004</v>
      </c>
      <c r="H101" s="315">
        <v>1.85</v>
      </c>
      <c r="I101" s="316">
        <v>175.29</v>
      </c>
      <c r="J101" s="308">
        <f t="shared" ref="J101:J106" si="6">H101*I101</f>
        <v>324.28649999999999</v>
      </c>
      <c r="K101" s="317"/>
      <c r="L101" s="308">
        <f t="shared" ref="L101:L106" si="7">G101*I101</f>
        <v>162.14324999999999</v>
      </c>
      <c r="M101" s="310"/>
      <c r="N101" s="310"/>
    </row>
    <row r="102" spans="1:14" ht="15" thickBot="1" x14ac:dyDescent="0.35">
      <c r="A102" s="318"/>
      <c r="B102" s="319"/>
      <c r="C102" s="319"/>
      <c r="D102" s="313"/>
      <c r="E102" s="314" t="s">
        <v>98</v>
      </c>
      <c r="F102" s="314"/>
      <c r="G102" s="306">
        <f>H102*G99</f>
        <v>0.6</v>
      </c>
      <c r="H102" s="315">
        <v>1.2</v>
      </c>
      <c r="I102" s="316">
        <v>43</v>
      </c>
      <c r="J102" s="308">
        <f t="shared" si="6"/>
        <v>51.6</v>
      </c>
      <c r="K102" s="317"/>
      <c r="L102" s="308">
        <f t="shared" si="7"/>
        <v>25.8</v>
      </c>
      <c r="M102" s="310"/>
      <c r="N102" s="310"/>
    </row>
    <row r="103" spans="1:14" ht="15" thickBot="1" x14ac:dyDescent="0.35">
      <c r="A103" s="320"/>
      <c r="B103" s="321"/>
      <c r="C103" s="321"/>
      <c r="D103" s="313"/>
      <c r="E103" s="314" t="s">
        <v>99</v>
      </c>
      <c r="F103" s="314"/>
      <c r="G103" s="306">
        <f>H103*G99</f>
        <v>1.55</v>
      </c>
      <c r="H103" s="315">
        <v>3.1</v>
      </c>
      <c r="I103" s="316">
        <v>30</v>
      </c>
      <c r="J103" s="308">
        <f t="shared" si="6"/>
        <v>93</v>
      </c>
      <c r="K103" s="317"/>
      <c r="L103" s="308">
        <f t="shared" si="7"/>
        <v>46.5</v>
      </c>
      <c r="M103" s="310"/>
      <c r="N103" s="310"/>
    </row>
    <row r="104" spans="1:14" ht="15" thickBot="1" x14ac:dyDescent="0.35">
      <c r="A104" s="322"/>
      <c r="B104" s="323"/>
      <c r="C104" s="323"/>
      <c r="D104" s="313"/>
      <c r="E104" s="314" t="s">
        <v>100</v>
      </c>
      <c r="F104" s="314"/>
      <c r="G104" s="306">
        <f>H104*G99</f>
        <v>1.25</v>
      </c>
      <c r="H104" s="315">
        <v>2.5</v>
      </c>
      <c r="I104" s="316">
        <v>132.66999999999999</v>
      </c>
      <c r="J104" s="308">
        <f t="shared" si="6"/>
        <v>331.67499999999995</v>
      </c>
      <c r="K104" s="317"/>
      <c r="L104" s="308">
        <f t="shared" si="7"/>
        <v>165.83749999999998</v>
      </c>
      <c r="M104" s="310"/>
      <c r="N104" s="310"/>
    </row>
    <row r="105" spans="1:14" ht="15" thickBot="1" x14ac:dyDescent="0.35">
      <c r="A105" s="322"/>
      <c r="B105" s="323"/>
      <c r="C105" s="323"/>
      <c r="D105" s="313"/>
      <c r="E105" s="314" t="s">
        <v>53</v>
      </c>
      <c r="F105" s="314"/>
      <c r="G105" s="306">
        <f>H105*G99</f>
        <v>0.05</v>
      </c>
      <c r="H105" s="315">
        <v>0.1</v>
      </c>
      <c r="I105" s="316">
        <v>22.8</v>
      </c>
      <c r="J105" s="308">
        <f t="shared" si="6"/>
        <v>2.2800000000000002</v>
      </c>
      <c r="K105" s="317"/>
      <c r="L105" s="308">
        <f t="shared" si="7"/>
        <v>1.1400000000000001</v>
      </c>
      <c r="M105" s="310"/>
      <c r="N105" s="310"/>
    </row>
    <row r="106" spans="1:14" x14ac:dyDescent="0.3">
      <c r="A106" s="324"/>
      <c r="B106" s="325"/>
      <c r="C106" s="325"/>
      <c r="D106" s="313"/>
      <c r="E106" s="314" t="s">
        <v>72</v>
      </c>
      <c r="F106" s="314"/>
      <c r="G106" s="306">
        <f>H106*G99</f>
        <v>6.7500000000000004E-2</v>
      </c>
      <c r="H106" s="315">
        <v>0.13500000000000001</v>
      </c>
      <c r="I106" s="316">
        <v>280</v>
      </c>
      <c r="J106" s="308">
        <f t="shared" si="6"/>
        <v>37.800000000000004</v>
      </c>
      <c r="K106" s="326"/>
      <c r="L106" s="308">
        <f t="shared" si="7"/>
        <v>18.900000000000002</v>
      </c>
      <c r="M106" s="310"/>
      <c r="N106" s="310"/>
    </row>
    <row r="107" spans="1:14" ht="15" thickBot="1" x14ac:dyDescent="0.35">
      <c r="A107" s="327"/>
      <c r="B107" s="328"/>
      <c r="C107" s="328"/>
      <c r="D107" s="328"/>
      <c r="E107" s="329"/>
      <c r="F107" s="330"/>
      <c r="G107" s="331"/>
      <c r="H107" s="332"/>
      <c r="I107" s="333"/>
      <c r="J107" s="334">
        <f>SUM(J100:J106)</f>
        <v>1791.0414999999998</v>
      </c>
      <c r="K107" s="335">
        <f>J107/100</f>
        <v>17.910414999999997</v>
      </c>
      <c r="L107" s="334">
        <f>SUM(L100:L105)</f>
        <v>876.62074999999993</v>
      </c>
      <c r="M107" s="310"/>
      <c r="N107" s="310"/>
    </row>
    <row r="108" spans="1:14" ht="15" thickBot="1" x14ac:dyDescent="0.35">
      <c r="A108" s="336" t="s">
        <v>101</v>
      </c>
      <c r="B108" s="337"/>
      <c r="C108" s="337"/>
      <c r="D108" s="338"/>
      <c r="E108" s="339">
        <f>G108*100</f>
        <v>90</v>
      </c>
      <c r="F108" s="340"/>
      <c r="G108" s="211">
        <v>0.9</v>
      </c>
      <c r="H108" s="211"/>
      <c r="I108" s="210"/>
      <c r="J108" s="273"/>
      <c r="K108" s="341"/>
      <c r="L108" s="211"/>
      <c r="M108" s="342"/>
      <c r="N108" s="342"/>
    </row>
    <row r="109" spans="1:14" x14ac:dyDescent="0.3">
      <c r="A109" s="343" t="s">
        <v>102</v>
      </c>
      <c r="B109" s="344"/>
      <c r="C109" s="344"/>
      <c r="D109" s="345"/>
      <c r="E109" s="346" t="s">
        <v>36</v>
      </c>
      <c r="F109" s="347"/>
      <c r="G109" s="348">
        <f>H109*G108</f>
        <v>18</v>
      </c>
      <c r="H109" s="348">
        <v>20</v>
      </c>
      <c r="I109" s="113">
        <v>69.95</v>
      </c>
      <c r="J109" s="164">
        <f>H109*I109</f>
        <v>1399</v>
      </c>
      <c r="K109" s="341"/>
      <c r="L109" s="348"/>
      <c r="M109" s="342"/>
      <c r="N109" s="342"/>
    </row>
    <row r="110" spans="1:14" ht="15" thickBot="1" x14ac:dyDescent="0.35">
      <c r="A110" s="281" t="s">
        <v>94</v>
      </c>
      <c r="B110" s="282"/>
      <c r="C110" s="282"/>
      <c r="D110" s="283"/>
      <c r="E110" s="349"/>
      <c r="F110" s="350"/>
      <c r="G110" s="351"/>
      <c r="H110" s="351"/>
      <c r="I110" s="351"/>
      <c r="J110" s="352">
        <f>SUM(J109)</f>
        <v>1399</v>
      </c>
      <c r="K110" s="104">
        <f>J110/100</f>
        <v>13.99</v>
      </c>
      <c r="L110" s="113">
        <f>G109*I109</f>
        <v>1259.1000000000001</v>
      </c>
      <c r="M110" s="342"/>
      <c r="N110" s="342"/>
    </row>
    <row r="111" spans="1:14" ht="15" thickBot="1" x14ac:dyDescent="0.35">
      <c r="A111" s="292"/>
      <c r="B111" s="292"/>
      <c r="C111" s="292"/>
      <c r="D111" s="293"/>
      <c r="E111" s="294">
        <f>G111*100</f>
        <v>50</v>
      </c>
      <c r="F111" s="295"/>
      <c r="G111" s="296">
        <v>0.5</v>
      </c>
      <c r="H111" s="297"/>
      <c r="I111" s="296"/>
      <c r="J111" s="298"/>
      <c r="K111" s="299"/>
      <c r="L111" s="298"/>
      <c r="M111" s="300"/>
      <c r="N111" s="300"/>
    </row>
    <row r="112" spans="1:14" ht="15" thickBot="1" x14ac:dyDescent="0.35">
      <c r="A112" s="301" t="s">
        <v>103</v>
      </c>
      <c r="B112" s="302"/>
      <c r="C112" s="302"/>
      <c r="D112" s="303"/>
      <c r="E112" s="353" t="s">
        <v>77</v>
      </c>
      <c r="F112" s="353"/>
      <c r="G112" s="306">
        <f>H112*G111</f>
        <v>2.5499999999999998</v>
      </c>
      <c r="H112" s="354">
        <v>5.0999999999999996</v>
      </c>
      <c r="I112" s="316">
        <v>36</v>
      </c>
      <c r="J112" s="308">
        <f>H112*I112</f>
        <v>183.6</v>
      </c>
      <c r="K112" s="309"/>
      <c r="L112" s="308">
        <f>G112*I112</f>
        <v>91.8</v>
      </c>
      <c r="M112" s="310"/>
      <c r="N112" s="310"/>
    </row>
    <row r="113" spans="1:14" ht="15" thickBot="1" x14ac:dyDescent="0.35">
      <c r="A113" s="311"/>
      <c r="B113" s="312"/>
      <c r="C113" s="312"/>
      <c r="D113" s="313"/>
      <c r="E113" s="355" t="s">
        <v>104</v>
      </c>
      <c r="F113" s="355"/>
      <c r="G113" s="306">
        <f>H113*G111</f>
        <v>1.0349999999999999</v>
      </c>
      <c r="H113" s="315">
        <v>2.0699999999999998</v>
      </c>
      <c r="I113" s="316">
        <v>505</v>
      </c>
      <c r="J113" s="308">
        <f t="shared" ref="J113:J118" si="8">H113*I113</f>
        <v>1045.3499999999999</v>
      </c>
      <c r="K113" s="317"/>
      <c r="L113" s="308">
        <f t="shared" ref="L113:L118" si="9">G113*I113</f>
        <v>522.67499999999995</v>
      </c>
      <c r="M113" s="310"/>
      <c r="N113" s="310"/>
    </row>
    <row r="114" spans="1:14" ht="15" thickBot="1" x14ac:dyDescent="0.35">
      <c r="A114" s="318"/>
      <c r="B114" s="319"/>
      <c r="C114" s="319"/>
      <c r="D114" s="313"/>
      <c r="E114" s="355" t="s">
        <v>88</v>
      </c>
      <c r="F114" s="355"/>
      <c r="G114" s="306">
        <f>H114*G111</f>
        <v>0.85</v>
      </c>
      <c r="H114" s="315">
        <v>1.7</v>
      </c>
      <c r="I114" s="356">
        <v>72</v>
      </c>
      <c r="J114" s="308">
        <f t="shared" si="8"/>
        <v>122.39999999999999</v>
      </c>
      <c r="K114" s="317"/>
      <c r="L114" s="308">
        <f t="shared" si="9"/>
        <v>61.199999999999996</v>
      </c>
      <c r="M114" s="310"/>
      <c r="N114" s="310"/>
    </row>
    <row r="115" spans="1:14" ht="15" thickBot="1" x14ac:dyDescent="0.35">
      <c r="A115" s="320" t="s">
        <v>105</v>
      </c>
      <c r="B115" s="321"/>
      <c r="C115" s="321"/>
      <c r="D115" s="313"/>
      <c r="E115" s="355" t="s">
        <v>106</v>
      </c>
      <c r="F115" s="355"/>
      <c r="G115" s="306">
        <f>H115*G111</f>
        <v>1.2500000000000001E-2</v>
      </c>
      <c r="H115" s="315">
        <v>2.5000000000000001E-2</v>
      </c>
      <c r="I115" s="356">
        <v>145.9</v>
      </c>
      <c r="J115" s="308">
        <f t="shared" si="8"/>
        <v>3.6475000000000004</v>
      </c>
      <c r="K115" s="317"/>
      <c r="L115" s="308">
        <f t="shared" si="9"/>
        <v>1.8237500000000002</v>
      </c>
      <c r="M115" s="310"/>
      <c r="N115" s="310"/>
    </row>
    <row r="116" spans="1:14" ht="15" thickBot="1" x14ac:dyDescent="0.35">
      <c r="A116" s="322"/>
      <c r="B116" s="323"/>
      <c r="C116" s="323"/>
      <c r="D116" s="313"/>
      <c r="E116" s="355" t="s">
        <v>53</v>
      </c>
      <c r="F116" s="355"/>
      <c r="G116" s="306">
        <f>H116*G111</f>
        <v>1.2500000000000001E-2</v>
      </c>
      <c r="H116" s="315">
        <v>2.5000000000000001E-2</v>
      </c>
      <c r="I116" s="356">
        <v>22.8</v>
      </c>
      <c r="J116" s="308">
        <f t="shared" si="8"/>
        <v>0.57000000000000006</v>
      </c>
      <c r="K116" s="317"/>
      <c r="L116" s="308">
        <f t="shared" si="9"/>
        <v>0.28500000000000003</v>
      </c>
      <c r="M116" s="310"/>
      <c r="N116" s="310"/>
    </row>
    <row r="117" spans="1:14" ht="15" thickBot="1" x14ac:dyDescent="0.35">
      <c r="A117" s="322"/>
      <c r="B117" s="323"/>
      <c r="C117" s="323"/>
      <c r="D117" s="313"/>
      <c r="E117" s="355" t="s">
        <v>107</v>
      </c>
      <c r="F117" s="355"/>
      <c r="G117" s="306">
        <f>H117*G111</f>
        <v>0.248</v>
      </c>
      <c r="H117" s="315">
        <v>0.496</v>
      </c>
      <c r="I117" s="356">
        <v>217.5</v>
      </c>
      <c r="J117" s="308">
        <f t="shared" si="8"/>
        <v>107.88</v>
      </c>
      <c r="K117" s="317"/>
      <c r="L117" s="308">
        <f t="shared" si="9"/>
        <v>53.94</v>
      </c>
      <c r="M117" s="310"/>
      <c r="N117" s="310"/>
    </row>
    <row r="118" spans="1:14" x14ac:dyDescent="0.3">
      <c r="A118" s="324"/>
      <c r="B118" s="325"/>
      <c r="C118" s="325"/>
      <c r="D118" s="313"/>
      <c r="E118" s="355" t="s">
        <v>108</v>
      </c>
      <c r="F118" s="355"/>
      <c r="G118" s="306">
        <f>H118*G111</f>
        <v>0.1</v>
      </c>
      <c r="H118" s="315">
        <v>0.2</v>
      </c>
      <c r="I118" s="356">
        <v>566</v>
      </c>
      <c r="J118" s="308">
        <f t="shared" si="8"/>
        <v>113.2</v>
      </c>
      <c r="K118" s="326"/>
      <c r="L118" s="308">
        <f t="shared" si="9"/>
        <v>56.6</v>
      </c>
      <c r="M118" s="310"/>
      <c r="N118" s="310"/>
    </row>
    <row r="119" spans="1:14" ht="15" thickBot="1" x14ac:dyDescent="0.35">
      <c r="A119" s="327"/>
      <c r="B119" s="328"/>
      <c r="C119" s="328"/>
      <c r="D119" s="328"/>
      <c r="E119" s="329"/>
      <c r="F119" s="330"/>
      <c r="G119" s="331"/>
      <c r="H119" s="332"/>
      <c r="I119" s="333"/>
      <c r="J119" s="334">
        <f>SUM(J112:J118)</f>
        <v>1576.6474999999998</v>
      </c>
      <c r="K119" s="335">
        <f>J119/100</f>
        <v>15.766474999999998</v>
      </c>
      <c r="L119" s="334">
        <f>SUM(L112:L117)</f>
        <v>731.72374999999988</v>
      </c>
      <c r="M119" s="310"/>
      <c r="N119" s="310"/>
    </row>
    <row r="120" spans="1:1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x14ac:dyDescent="0.35">
      <c r="A121" s="1"/>
      <c r="B121" s="1"/>
      <c r="C121" s="1"/>
      <c r="D121" s="1"/>
      <c r="E121" s="1"/>
      <c r="F121" s="1"/>
      <c r="G121" s="1"/>
      <c r="H121" s="2"/>
      <c r="I121" s="3" t="s">
        <v>0</v>
      </c>
      <c r="J121" s="1"/>
      <c r="K121" s="1"/>
      <c r="L121" s="1"/>
      <c r="M121" s="1"/>
      <c r="N121" s="1"/>
    </row>
    <row r="122" spans="1:14" x14ac:dyDescent="0.3">
      <c r="A122" s="4"/>
      <c r="B122" s="4"/>
      <c r="C122" s="4"/>
      <c r="D122" s="4"/>
      <c r="E122" s="4"/>
      <c r="F122" s="4"/>
      <c r="G122" s="4"/>
      <c r="H122" s="5"/>
      <c r="I122" s="4" t="s">
        <v>1</v>
      </c>
      <c r="J122" s="4"/>
      <c r="K122" s="4"/>
      <c r="L122" s="4"/>
      <c r="M122" s="1"/>
      <c r="N122" s="1"/>
    </row>
    <row r="123" spans="1:14" ht="18" x14ac:dyDescent="0.35">
      <c r="A123" s="1"/>
      <c r="B123" s="1"/>
      <c r="C123" s="1"/>
      <c r="D123" s="1"/>
      <c r="E123" s="1"/>
      <c r="F123" s="1"/>
      <c r="G123" s="1"/>
      <c r="H123" s="1"/>
      <c r="I123" s="3" t="s">
        <v>2</v>
      </c>
      <c r="J123" s="1"/>
      <c r="K123" s="1"/>
      <c r="L123" s="1"/>
      <c r="M123" s="1"/>
      <c r="N123" s="1"/>
    </row>
    <row r="124" spans="1:14" ht="18" x14ac:dyDescent="0.35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</row>
    <row r="125" spans="1:14" ht="18" x14ac:dyDescent="0.35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</row>
    <row r="126" spans="1:14" ht="18" x14ac:dyDescent="0.35">
      <c r="A126" s="6"/>
      <c r="B126" s="6"/>
      <c r="C126" s="6"/>
      <c r="D126" s="6"/>
      <c r="E126" s="7" t="s">
        <v>3</v>
      </c>
      <c r="F126" s="7"/>
      <c r="G126" s="7"/>
      <c r="H126" s="8"/>
      <c r="I126" s="8"/>
      <c r="J126" s="3"/>
      <c r="K126" s="3"/>
      <c r="L126" s="7"/>
      <c r="M126" s="1"/>
      <c r="N126" s="1"/>
    </row>
    <row r="127" spans="1:14" ht="20.399999999999999" x14ac:dyDescent="0.45">
      <c r="A127" s="6"/>
      <c r="B127" s="9" t="s">
        <v>4</v>
      </c>
      <c r="C127" s="6"/>
      <c r="D127" s="6"/>
      <c r="E127" s="6"/>
      <c r="F127" s="10"/>
      <c r="G127" s="11"/>
      <c r="H127" s="6"/>
      <c r="I127" s="6"/>
      <c r="J127" s="6"/>
      <c r="K127" s="6"/>
      <c r="L127" s="6"/>
      <c r="M127" s="1"/>
      <c r="N127" s="1"/>
    </row>
    <row r="128" spans="1:14" ht="18" x14ac:dyDescent="0.35">
      <c r="A128" s="6"/>
      <c r="B128" s="12" t="s">
        <v>5</v>
      </c>
      <c r="C128" s="13" t="s">
        <v>6</v>
      </c>
      <c r="D128" s="14"/>
      <c r="E128" s="14"/>
      <c r="F128" s="14"/>
      <c r="G128" s="14"/>
      <c r="H128" s="15"/>
      <c r="I128" s="12" t="s">
        <v>7</v>
      </c>
      <c r="J128" s="12" t="s">
        <v>8</v>
      </c>
      <c r="K128" s="12" t="s">
        <v>7</v>
      </c>
      <c r="L128" s="12" t="s">
        <v>8</v>
      </c>
      <c r="M128" s="1"/>
      <c r="N128" s="1"/>
    </row>
    <row r="129" spans="1:14" ht="18" x14ac:dyDescent="0.35">
      <c r="A129" s="6"/>
      <c r="B129" s="12"/>
      <c r="C129" s="7" t="s">
        <v>9</v>
      </c>
      <c r="D129" s="16"/>
      <c r="E129" s="16"/>
      <c r="F129" s="16"/>
      <c r="G129" s="16"/>
      <c r="H129" s="17"/>
      <c r="I129" s="357" t="s">
        <v>109</v>
      </c>
      <c r="J129" s="358"/>
      <c r="K129" s="358"/>
      <c r="L129" s="359"/>
      <c r="M129" s="1"/>
      <c r="N129" s="1"/>
    </row>
    <row r="130" spans="1:14" ht="18" x14ac:dyDescent="0.35">
      <c r="A130" s="6"/>
      <c r="B130" s="360">
        <v>1</v>
      </c>
      <c r="C130" s="21" t="s">
        <v>11</v>
      </c>
      <c r="D130" s="22"/>
      <c r="E130" s="22"/>
      <c r="F130" s="22"/>
      <c r="G130" s="22"/>
      <c r="H130" s="23"/>
      <c r="I130" s="24" t="s">
        <v>12</v>
      </c>
      <c r="J130" s="25">
        <v>22.07</v>
      </c>
      <c r="K130" s="24" t="s">
        <v>12</v>
      </c>
      <c r="L130" s="25">
        <v>22.07</v>
      </c>
      <c r="M130" s="1"/>
      <c r="N130" s="1"/>
    </row>
    <row r="131" spans="1:14" ht="18" x14ac:dyDescent="0.35">
      <c r="A131" s="6"/>
      <c r="B131" s="360">
        <v>2</v>
      </c>
      <c r="C131" s="21" t="s">
        <v>13</v>
      </c>
      <c r="D131" s="22"/>
      <c r="E131" s="22"/>
      <c r="F131" s="22"/>
      <c r="G131" s="22"/>
      <c r="H131" s="23"/>
      <c r="I131" s="24" t="s">
        <v>14</v>
      </c>
      <c r="J131" s="25">
        <v>9.16</v>
      </c>
      <c r="K131" s="24" t="s">
        <v>15</v>
      </c>
      <c r="L131" s="25">
        <v>9.16</v>
      </c>
      <c r="M131" s="1"/>
      <c r="N131" s="1"/>
    </row>
    <row r="132" spans="1:14" ht="18" x14ac:dyDescent="0.35">
      <c r="A132" s="6"/>
      <c r="B132" s="360">
        <v>3</v>
      </c>
      <c r="C132" s="21" t="s">
        <v>16</v>
      </c>
      <c r="D132" s="22"/>
      <c r="E132" s="22"/>
      <c r="F132" s="22"/>
      <c r="G132" s="22"/>
      <c r="H132" s="23"/>
      <c r="I132" s="24" t="s">
        <v>17</v>
      </c>
      <c r="J132" s="25">
        <v>8.5500000000000007</v>
      </c>
      <c r="K132" s="24" t="s">
        <v>17</v>
      </c>
      <c r="L132" s="25">
        <v>8.5500000000000007</v>
      </c>
      <c r="M132" s="1"/>
      <c r="N132" s="1"/>
    </row>
    <row r="133" spans="1:14" ht="18" x14ac:dyDescent="0.35">
      <c r="A133" s="6"/>
      <c r="B133" s="360">
        <v>5</v>
      </c>
      <c r="C133" s="21" t="s">
        <v>110</v>
      </c>
      <c r="D133" s="22"/>
      <c r="E133" s="22"/>
      <c r="F133" s="22"/>
      <c r="G133" s="22"/>
      <c r="H133" s="23"/>
      <c r="I133" s="24" t="s">
        <v>111</v>
      </c>
      <c r="J133" s="25">
        <v>0</v>
      </c>
      <c r="K133" s="24" t="s">
        <v>112</v>
      </c>
      <c r="L133" s="25">
        <v>25.6</v>
      </c>
      <c r="M133" s="1"/>
      <c r="N133" s="1"/>
    </row>
    <row r="134" spans="1:14" ht="18" x14ac:dyDescent="0.35">
      <c r="A134" s="6"/>
      <c r="B134" s="20"/>
      <c r="C134" s="26" t="s">
        <v>18</v>
      </c>
      <c r="D134" s="27"/>
      <c r="E134" s="27"/>
      <c r="F134" s="27"/>
      <c r="G134" s="27"/>
      <c r="H134" s="28"/>
      <c r="I134" s="24"/>
      <c r="J134" s="29">
        <f>SUM(J130:J132)</f>
        <v>39.78</v>
      </c>
      <c r="K134" s="24"/>
      <c r="L134" s="29">
        <f>SUM(L130:L133)</f>
        <v>65.38</v>
      </c>
      <c r="M134" s="1"/>
      <c r="N134" s="1"/>
    </row>
    <row r="135" spans="1:14" ht="18" x14ac:dyDescent="0.35">
      <c r="A135" s="6"/>
      <c r="B135" s="20"/>
      <c r="C135" s="30"/>
      <c r="D135" s="31"/>
      <c r="E135" s="31"/>
      <c r="F135" s="31"/>
      <c r="G135" s="31"/>
      <c r="H135" s="32"/>
      <c r="I135" s="24"/>
      <c r="J135" s="29"/>
      <c r="K135" s="24"/>
      <c r="L135" s="29"/>
      <c r="M135" s="1"/>
      <c r="N135" s="1"/>
    </row>
    <row r="136" spans="1:14" ht="18" x14ac:dyDescent="0.35">
      <c r="A136" s="6"/>
      <c r="B136" s="20"/>
      <c r="C136" s="33" t="s">
        <v>19</v>
      </c>
      <c r="D136" s="34"/>
      <c r="E136" s="34"/>
      <c r="F136" s="34"/>
      <c r="G136" s="34"/>
      <c r="H136" s="35"/>
      <c r="I136" s="357" t="s">
        <v>109</v>
      </c>
      <c r="J136" s="358"/>
      <c r="K136" s="358"/>
      <c r="L136" s="359"/>
      <c r="M136" s="1"/>
      <c r="N136" s="1"/>
    </row>
    <row r="137" spans="1:14" ht="18" x14ac:dyDescent="0.35">
      <c r="A137" s="6"/>
      <c r="B137" s="360">
        <v>1</v>
      </c>
      <c r="C137" s="21" t="s">
        <v>21</v>
      </c>
      <c r="D137" s="22"/>
      <c r="E137" s="22"/>
      <c r="F137" s="22"/>
      <c r="G137" s="22"/>
      <c r="H137" s="23"/>
      <c r="I137" s="24" t="s">
        <v>22</v>
      </c>
      <c r="J137" s="25">
        <v>15.74</v>
      </c>
      <c r="K137" s="24" t="s">
        <v>22</v>
      </c>
      <c r="L137" s="25">
        <v>15.74</v>
      </c>
      <c r="M137" s="1"/>
      <c r="N137" s="1"/>
    </row>
    <row r="138" spans="1:14" ht="18" x14ac:dyDescent="0.35">
      <c r="A138" s="6"/>
      <c r="B138" s="360">
        <v>2</v>
      </c>
      <c r="C138" s="21" t="s">
        <v>23</v>
      </c>
      <c r="D138" s="22"/>
      <c r="E138" s="22"/>
      <c r="F138" s="22"/>
      <c r="G138" s="22"/>
      <c r="H138" s="23"/>
      <c r="I138" s="24" t="s">
        <v>24</v>
      </c>
      <c r="J138" s="25">
        <v>27</v>
      </c>
      <c r="K138" s="24" t="s">
        <v>24</v>
      </c>
      <c r="L138" s="25">
        <v>27</v>
      </c>
      <c r="M138" s="1"/>
      <c r="N138" s="1"/>
    </row>
    <row r="139" spans="1:14" ht="18" x14ac:dyDescent="0.35">
      <c r="A139" s="6"/>
      <c r="B139" s="360">
        <v>3</v>
      </c>
      <c r="C139" s="21" t="s">
        <v>25</v>
      </c>
      <c r="D139" s="22"/>
      <c r="E139" s="22"/>
      <c r="F139" s="22"/>
      <c r="G139" s="22"/>
      <c r="H139" s="23"/>
      <c r="I139" s="24" t="s">
        <v>26</v>
      </c>
      <c r="J139" s="25">
        <v>13.37</v>
      </c>
      <c r="K139" s="24" t="s">
        <v>26</v>
      </c>
      <c r="L139" s="25">
        <v>13.37</v>
      </c>
      <c r="M139" s="1"/>
      <c r="N139" s="1"/>
    </row>
    <row r="140" spans="1:14" ht="18" x14ac:dyDescent="0.35">
      <c r="A140" s="6"/>
      <c r="B140" s="360">
        <v>4</v>
      </c>
      <c r="C140" s="21" t="s">
        <v>27</v>
      </c>
      <c r="D140" s="22"/>
      <c r="E140" s="22"/>
      <c r="F140" s="22"/>
      <c r="G140" s="22"/>
      <c r="H140" s="23"/>
      <c r="I140" s="24" t="s">
        <v>28</v>
      </c>
      <c r="J140" s="25">
        <v>3</v>
      </c>
      <c r="K140" s="24" t="s">
        <v>28</v>
      </c>
      <c r="L140" s="25">
        <v>3</v>
      </c>
      <c r="M140" s="1"/>
      <c r="N140" s="1"/>
    </row>
    <row r="141" spans="1:14" ht="18" x14ac:dyDescent="0.35">
      <c r="A141" s="6"/>
      <c r="B141" s="360">
        <v>5</v>
      </c>
      <c r="C141" s="21" t="s">
        <v>29</v>
      </c>
      <c r="D141" s="22"/>
      <c r="E141" s="22"/>
      <c r="F141" s="22"/>
      <c r="G141" s="22"/>
      <c r="H141" s="23"/>
      <c r="I141" s="24" t="s">
        <v>30</v>
      </c>
      <c r="J141" s="25">
        <v>1.49</v>
      </c>
      <c r="K141" s="24" t="s">
        <v>30</v>
      </c>
      <c r="L141" s="25">
        <v>1.49</v>
      </c>
      <c r="M141" s="1"/>
      <c r="N141" s="1"/>
    </row>
    <row r="142" spans="1:14" ht="18" x14ac:dyDescent="0.35">
      <c r="A142" s="6"/>
      <c r="B142" s="360">
        <v>6</v>
      </c>
      <c r="C142" s="21" t="s">
        <v>31</v>
      </c>
      <c r="D142" s="22"/>
      <c r="E142" s="22"/>
      <c r="F142" s="22"/>
      <c r="G142" s="22"/>
      <c r="H142" s="23"/>
      <c r="I142" s="24" t="s">
        <v>32</v>
      </c>
      <c r="J142" s="25">
        <v>3.17</v>
      </c>
      <c r="K142" s="24" t="s">
        <v>32</v>
      </c>
      <c r="L142" s="25">
        <v>3.17</v>
      </c>
      <c r="M142" s="1"/>
      <c r="N142" s="1"/>
    </row>
    <row r="143" spans="1:14" ht="18" x14ac:dyDescent="0.35">
      <c r="A143" s="6"/>
      <c r="B143" s="360">
        <v>7</v>
      </c>
      <c r="C143" s="21" t="s">
        <v>113</v>
      </c>
      <c r="D143" s="22"/>
      <c r="E143" s="22"/>
      <c r="F143" s="22"/>
      <c r="G143" s="22"/>
      <c r="H143" s="23"/>
      <c r="I143" s="24" t="s">
        <v>112</v>
      </c>
      <c r="J143" s="25">
        <v>13.6</v>
      </c>
      <c r="K143" s="24" t="s">
        <v>112</v>
      </c>
      <c r="L143" s="25">
        <v>13.6</v>
      </c>
      <c r="M143" s="1"/>
      <c r="N143" s="1"/>
    </row>
    <row r="144" spans="1:14" ht="18" x14ac:dyDescent="0.35">
      <c r="A144" s="6"/>
      <c r="B144" s="360">
        <v>5</v>
      </c>
      <c r="C144" s="21" t="s">
        <v>110</v>
      </c>
      <c r="D144" s="22"/>
      <c r="E144" s="22"/>
      <c r="F144" s="22"/>
      <c r="G144" s="22"/>
      <c r="H144" s="23"/>
      <c r="I144" s="24" t="s">
        <v>111</v>
      </c>
      <c r="J144" s="25">
        <v>0</v>
      </c>
      <c r="K144" s="24" t="s">
        <v>112</v>
      </c>
      <c r="L144" s="25">
        <v>25.6</v>
      </c>
      <c r="M144" s="1"/>
      <c r="N144" s="1"/>
    </row>
    <row r="145" spans="1:14" ht="18" x14ac:dyDescent="0.35">
      <c r="A145" s="6"/>
      <c r="B145" s="20"/>
      <c r="C145" s="21" t="s">
        <v>18</v>
      </c>
      <c r="D145" s="22"/>
      <c r="E145" s="22"/>
      <c r="F145" s="22"/>
      <c r="G145" s="22"/>
      <c r="H145" s="23"/>
      <c r="I145" s="24"/>
      <c r="J145" s="29">
        <f>SUM(J137:J143)</f>
        <v>77.37</v>
      </c>
      <c r="K145" s="24"/>
      <c r="L145" s="29">
        <f>SUM(L137:L144)</f>
        <v>102.97</v>
      </c>
      <c r="M145" s="1"/>
      <c r="N145" s="1"/>
    </row>
    <row r="146" spans="1:14" ht="18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"/>
      <c r="N146" s="1"/>
    </row>
    <row r="147" spans="1:14" ht="18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/>
      <c r="N147" s="1"/>
    </row>
    <row r="148" spans="1:14" ht="18" x14ac:dyDescent="0.35">
      <c r="A148" s="3"/>
      <c r="B148" s="3" t="s">
        <v>39</v>
      </c>
      <c r="C148" s="3"/>
      <c r="D148" s="3"/>
      <c r="E148" s="3"/>
      <c r="F148" s="3"/>
      <c r="G148" s="3"/>
      <c r="H148" s="3"/>
      <c r="I148" s="3" t="s">
        <v>40</v>
      </c>
      <c r="J148" s="3"/>
      <c r="K148" s="3"/>
      <c r="L148" s="3"/>
      <c r="M148" s="1"/>
      <c r="N148" s="1"/>
    </row>
    <row r="149" spans="1: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1"/>
    </row>
    <row r="150" spans="1: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"/>
      <c r="N150" s="1"/>
    </row>
    <row r="151" spans="1: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2"/>
      <c r="K151" s="43"/>
      <c r="L151" s="42"/>
      <c r="M151" s="1"/>
      <c r="N151" s="1"/>
    </row>
    <row r="152" spans="1:14" x14ac:dyDescent="0.3">
      <c r="A152" s="44" t="s">
        <v>41</v>
      </c>
      <c r="B152" s="45"/>
      <c r="C152" s="45"/>
      <c r="D152" s="45"/>
      <c r="E152" s="45"/>
      <c r="F152" s="45"/>
      <c r="G152" s="45"/>
      <c r="H152" s="45"/>
      <c r="I152" s="45"/>
      <c r="J152" s="46"/>
      <c r="K152" s="47"/>
      <c r="L152" s="46"/>
      <c r="M152" s="48"/>
      <c r="N152" s="48"/>
    </row>
    <row r="153" spans="1:14" ht="28.8" x14ac:dyDescent="0.3">
      <c r="A153" s="49" t="s">
        <v>6</v>
      </c>
      <c r="B153" s="50"/>
      <c r="C153" s="50"/>
      <c r="D153" s="51"/>
      <c r="E153" s="49" t="s">
        <v>42</v>
      </c>
      <c r="F153" s="51"/>
      <c r="G153" s="52" t="s">
        <v>43</v>
      </c>
      <c r="H153" s="53" t="s">
        <v>44</v>
      </c>
      <c r="I153" s="52" t="s">
        <v>45</v>
      </c>
      <c r="J153" s="54" t="s">
        <v>46</v>
      </c>
      <c r="K153" s="55" t="s">
        <v>47</v>
      </c>
      <c r="L153" s="54" t="s">
        <v>46</v>
      </c>
      <c r="M153" s="48"/>
      <c r="N153" s="48"/>
    </row>
    <row r="154" spans="1:14" ht="15" thickBot="1" x14ac:dyDescent="0.35">
      <c r="A154" s="56"/>
      <c r="B154" s="57"/>
      <c r="C154" s="57"/>
      <c r="D154" s="58"/>
      <c r="E154" s="56"/>
      <c r="F154" s="58"/>
      <c r="G154" s="59"/>
      <c r="H154" s="60"/>
      <c r="I154" s="59"/>
      <c r="J154" s="61"/>
      <c r="K154" s="62"/>
      <c r="L154" s="61"/>
      <c r="M154" s="48"/>
      <c r="N154" s="48"/>
    </row>
    <row r="155" spans="1:14" ht="15" thickBot="1" x14ac:dyDescent="0.35">
      <c r="A155" s="63"/>
      <c r="B155" s="64"/>
      <c r="C155" s="64"/>
      <c r="D155" s="65"/>
      <c r="E155" s="66">
        <f>G155*100</f>
        <v>260</v>
      </c>
      <c r="F155" s="67"/>
      <c r="G155" s="68">
        <v>2.6</v>
      </c>
      <c r="H155" s="68"/>
      <c r="I155" s="68"/>
      <c r="J155" s="69"/>
      <c r="K155" s="70"/>
      <c r="L155" s="69"/>
      <c r="M155" s="48"/>
      <c r="N155" s="48"/>
    </row>
    <row r="156" spans="1:14" x14ac:dyDescent="0.3">
      <c r="A156" s="71" t="s">
        <v>48</v>
      </c>
      <c r="B156" s="72"/>
      <c r="C156" s="72"/>
      <c r="D156" s="73"/>
      <c r="E156" s="74" t="s">
        <v>49</v>
      </c>
      <c r="F156" s="75"/>
      <c r="G156" s="76">
        <f>H156*G155</f>
        <v>20.8</v>
      </c>
      <c r="H156" s="76">
        <v>8</v>
      </c>
      <c r="I156" s="76">
        <v>217.5</v>
      </c>
      <c r="J156" s="77">
        <f>H156*I156</f>
        <v>1740</v>
      </c>
      <c r="K156" s="78"/>
      <c r="L156" s="77">
        <f>G156*I156</f>
        <v>4524</v>
      </c>
      <c r="M156" s="48"/>
      <c r="N156" s="48"/>
    </row>
    <row r="157" spans="1:14" x14ac:dyDescent="0.3">
      <c r="A157" s="79" t="s">
        <v>50</v>
      </c>
      <c r="B157" s="80"/>
      <c r="C157" s="80"/>
      <c r="D157" s="81"/>
      <c r="E157" s="82" t="s">
        <v>51</v>
      </c>
      <c r="F157" s="83"/>
      <c r="G157" s="76">
        <f>H157*G155</f>
        <v>7.8000000000000007</v>
      </c>
      <c r="H157" s="76">
        <v>3</v>
      </c>
      <c r="I157" s="76">
        <v>70.900000000000006</v>
      </c>
      <c r="J157" s="77">
        <f>H157*I157</f>
        <v>212.70000000000002</v>
      </c>
      <c r="K157" s="84"/>
      <c r="L157" s="77">
        <f>G157*I157</f>
        <v>553.0200000000001</v>
      </c>
      <c r="M157" s="48"/>
      <c r="N157" s="48"/>
    </row>
    <row r="158" spans="1:14" x14ac:dyDescent="0.3">
      <c r="A158" s="79"/>
      <c r="B158" s="80"/>
      <c r="C158" s="80"/>
      <c r="D158" s="81"/>
      <c r="E158" s="82" t="s">
        <v>52</v>
      </c>
      <c r="F158" s="83"/>
      <c r="G158" s="76">
        <f>H158*G155</f>
        <v>1.3</v>
      </c>
      <c r="H158" s="76">
        <v>0.5</v>
      </c>
      <c r="I158" s="76">
        <v>505</v>
      </c>
      <c r="J158" s="77">
        <f>H158*I158</f>
        <v>252.5</v>
      </c>
      <c r="K158" s="85"/>
      <c r="L158" s="77">
        <f>G158*I158</f>
        <v>656.5</v>
      </c>
      <c r="M158" s="48"/>
      <c r="N158" s="48"/>
    </row>
    <row r="159" spans="1:14" x14ac:dyDescent="0.3">
      <c r="A159" s="79"/>
      <c r="B159" s="80"/>
      <c r="C159" s="80"/>
      <c r="D159" s="81"/>
      <c r="E159" s="82" t="s">
        <v>53</v>
      </c>
      <c r="F159" s="83"/>
      <c r="G159" s="76">
        <f>H159*G155</f>
        <v>0.26</v>
      </c>
      <c r="H159" s="76">
        <v>0.1</v>
      </c>
      <c r="I159" s="76">
        <v>22.8</v>
      </c>
      <c r="J159" s="77">
        <f>H159*I159</f>
        <v>2.2800000000000002</v>
      </c>
      <c r="K159" s="85"/>
      <c r="L159" s="77">
        <f>G159*I159</f>
        <v>5.9280000000000008</v>
      </c>
      <c r="M159" s="48"/>
      <c r="N159" s="48"/>
    </row>
    <row r="160" spans="1:14" ht="15" thickBot="1" x14ac:dyDescent="0.35">
      <c r="A160" s="86"/>
      <c r="B160" s="87"/>
      <c r="C160" s="87"/>
      <c r="D160" s="88"/>
      <c r="E160" s="89"/>
      <c r="F160" s="90"/>
      <c r="G160" s="91"/>
      <c r="H160" s="91"/>
      <c r="I160" s="91"/>
      <c r="J160" s="92">
        <f>SUM(J156:J159)</f>
        <v>2207.48</v>
      </c>
      <c r="K160" s="93">
        <f>J160/100</f>
        <v>22.0748</v>
      </c>
      <c r="L160" s="92">
        <f>SUM(L156:L159)</f>
        <v>5739.4480000000003</v>
      </c>
      <c r="M160" s="48"/>
      <c r="N160" s="48"/>
    </row>
    <row r="161" spans="1:14" x14ac:dyDescent="0.3">
      <c r="A161" s="94"/>
      <c r="B161" s="95"/>
      <c r="C161" s="95"/>
      <c r="D161" s="96"/>
      <c r="E161" s="97">
        <f>G161*100</f>
        <v>260</v>
      </c>
      <c r="F161" s="98"/>
      <c r="G161" s="68">
        <v>2.6</v>
      </c>
      <c r="H161" s="68"/>
      <c r="I161" s="68"/>
      <c r="J161" s="69"/>
      <c r="K161" s="70"/>
      <c r="L161" s="69"/>
      <c r="M161" s="48"/>
      <c r="N161" s="48"/>
    </row>
    <row r="162" spans="1:14" x14ac:dyDescent="0.3">
      <c r="A162" s="99" t="s">
        <v>54</v>
      </c>
      <c r="B162" s="100"/>
      <c r="C162" s="100"/>
      <c r="D162" s="101"/>
      <c r="E162" s="82" t="s">
        <v>55</v>
      </c>
      <c r="F162" s="83"/>
      <c r="G162" s="76">
        <f>H162*G161</f>
        <v>9.879999999999999</v>
      </c>
      <c r="H162" s="76">
        <v>3.8</v>
      </c>
      <c r="I162" s="76">
        <v>41.67</v>
      </c>
      <c r="J162" s="77">
        <f>H162*I162</f>
        <v>158.346</v>
      </c>
      <c r="K162" s="70"/>
      <c r="L162" s="77">
        <f>G162*I162</f>
        <v>411.69959999999998</v>
      </c>
      <c r="M162" s="48"/>
      <c r="N162" s="48"/>
    </row>
    <row r="163" spans="1:14" x14ac:dyDescent="0.3">
      <c r="A163" s="79" t="s">
        <v>56</v>
      </c>
      <c r="B163" s="80"/>
      <c r="C163" s="80"/>
      <c r="D163" s="81"/>
      <c r="E163" s="82" t="s">
        <v>52</v>
      </c>
      <c r="F163" s="83"/>
      <c r="G163" s="76">
        <f>H163*G161</f>
        <v>3.9000000000000004</v>
      </c>
      <c r="H163" s="76">
        <v>1.5</v>
      </c>
      <c r="I163" s="76">
        <v>505</v>
      </c>
      <c r="J163" s="77">
        <f>H163*I163</f>
        <v>757.5</v>
      </c>
      <c r="K163" s="102"/>
      <c r="L163" s="77">
        <f>G163*I163</f>
        <v>1969.5000000000002</v>
      </c>
      <c r="M163" s="48"/>
      <c r="N163" s="48"/>
    </row>
    <row r="164" spans="1:14" ht="15" thickBot="1" x14ac:dyDescent="0.35">
      <c r="A164" s="86"/>
      <c r="B164" s="87"/>
      <c r="C164" s="87"/>
      <c r="D164" s="88"/>
      <c r="E164" s="89"/>
      <c r="F164" s="90"/>
      <c r="G164" s="103"/>
      <c r="H164" s="103"/>
      <c r="I164" s="103"/>
      <c r="J164" s="77">
        <f>SUM(J162:J163)</f>
        <v>915.846</v>
      </c>
      <c r="K164" s="104">
        <f>J164/100</f>
        <v>9.1584599999999998</v>
      </c>
      <c r="L164" s="77">
        <f>SUM(L162:L163)</f>
        <v>2381.1996000000004</v>
      </c>
      <c r="M164" s="48"/>
      <c r="N164" s="48"/>
    </row>
    <row r="165" spans="1:14" x14ac:dyDescent="0.3">
      <c r="A165" s="105"/>
      <c r="B165" s="106"/>
      <c r="C165" s="106"/>
      <c r="D165" s="107"/>
      <c r="E165" s="97">
        <f>G165*100</f>
        <v>260</v>
      </c>
      <c r="F165" s="98"/>
      <c r="G165" s="68">
        <v>2.6</v>
      </c>
      <c r="H165" s="108"/>
      <c r="I165" s="68"/>
      <c r="J165" s="69"/>
      <c r="K165" s="85"/>
      <c r="L165" s="108"/>
      <c r="M165" s="48"/>
      <c r="N165" s="48"/>
    </row>
    <row r="166" spans="1:14" x14ac:dyDescent="0.3">
      <c r="A166" s="109" t="s">
        <v>57</v>
      </c>
      <c r="B166" s="110"/>
      <c r="C166" s="110"/>
      <c r="D166" s="111"/>
      <c r="E166" s="82" t="s">
        <v>58</v>
      </c>
      <c r="F166" s="83"/>
      <c r="G166" s="112">
        <f>H166*G165</f>
        <v>2.08</v>
      </c>
      <c r="H166" s="112">
        <v>0.8</v>
      </c>
      <c r="I166" s="113">
        <v>446</v>
      </c>
      <c r="J166" s="77">
        <f>H166*I166</f>
        <v>356.8</v>
      </c>
      <c r="K166" s="114"/>
      <c r="L166" s="76">
        <f>G166*I166</f>
        <v>927.68000000000006</v>
      </c>
      <c r="M166" s="48"/>
      <c r="N166" s="48"/>
    </row>
    <row r="167" spans="1:14" x14ac:dyDescent="0.3">
      <c r="A167" s="115" t="s">
        <v>59</v>
      </c>
      <c r="B167" s="116"/>
      <c r="C167" s="116"/>
      <c r="D167" s="81"/>
      <c r="E167" s="82" t="s">
        <v>60</v>
      </c>
      <c r="F167" s="83"/>
      <c r="G167" s="112">
        <f>H167*G165</f>
        <v>13</v>
      </c>
      <c r="H167" s="112">
        <v>5</v>
      </c>
      <c r="I167" s="76">
        <v>70.900000000000006</v>
      </c>
      <c r="J167" s="77">
        <f>H167*I167</f>
        <v>354.5</v>
      </c>
      <c r="K167" s="85"/>
      <c r="L167" s="76">
        <f>G167*I167</f>
        <v>921.7</v>
      </c>
      <c r="M167" s="48"/>
      <c r="N167" s="48"/>
    </row>
    <row r="168" spans="1:14" x14ac:dyDescent="0.3">
      <c r="A168" s="79"/>
      <c r="B168" s="80"/>
      <c r="C168" s="80"/>
      <c r="D168" s="81"/>
      <c r="E168" s="82" t="s">
        <v>61</v>
      </c>
      <c r="F168" s="83"/>
      <c r="G168" s="112">
        <f>H168*G165</f>
        <v>5.2</v>
      </c>
      <c r="H168" s="112">
        <v>2</v>
      </c>
      <c r="I168" s="76">
        <v>72</v>
      </c>
      <c r="J168" s="77">
        <f>H168*I168</f>
        <v>144</v>
      </c>
      <c r="K168" s="85"/>
      <c r="L168" s="76">
        <f>G168*I168</f>
        <v>374.40000000000003</v>
      </c>
      <c r="M168" s="48"/>
      <c r="N168" s="48"/>
    </row>
    <row r="169" spans="1:14" x14ac:dyDescent="0.3">
      <c r="A169" s="79"/>
      <c r="B169" s="80"/>
      <c r="C169" s="80"/>
      <c r="D169" s="81"/>
      <c r="E169" s="82" t="s">
        <v>62</v>
      </c>
      <c r="F169" s="83"/>
      <c r="G169" s="112">
        <f>H169*G165</f>
        <v>44.72</v>
      </c>
      <c r="H169" s="112">
        <v>17.2</v>
      </c>
      <c r="I169" s="76"/>
      <c r="J169" s="77">
        <f>H169*I169</f>
        <v>0</v>
      </c>
      <c r="K169" s="85"/>
      <c r="L169" s="76">
        <f>G169*I169</f>
        <v>0</v>
      </c>
      <c r="M169" s="48"/>
      <c r="N169" s="48"/>
    </row>
    <row r="170" spans="1:14" ht="15" thickBot="1" x14ac:dyDescent="0.35">
      <c r="A170" s="86"/>
      <c r="B170" s="87"/>
      <c r="C170" s="87"/>
      <c r="D170" s="88"/>
      <c r="E170" s="89"/>
      <c r="F170" s="90"/>
      <c r="G170" s="117"/>
      <c r="H170" s="117"/>
      <c r="I170" s="103"/>
      <c r="J170" s="118">
        <f>SUM(J166:J169)</f>
        <v>855.3</v>
      </c>
      <c r="K170" s="104">
        <f>J170/100</f>
        <v>8.552999999999999</v>
      </c>
      <c r="L170" s="76">
        <f>SUM(L166:L169)</f>
        <v>2223.7800000000002</v>
      </c>
      <c r="M170" s="48"/>
      <c r="N170" s="48"/>
    </row>
    <row r="171" spans="1:14" x14ac:dyDescent="0.3">
      <c r="A171" s="361"/>
      <c r="B171" s="362"/>
      <c r="C171" s="362"/>
      <c r="D171" s="363"/>
      <c r="E171" s="97">
        <f>G171*100</f>
        <v>254.99999999999997</v>
      </c>
      <c r="F171" s="98"/>
      <c r="G171" s="68">
        <v>2.5499999999999998</v>
      </c>
      <c r="H171" s="68"/>
      <c r="I171" s="68"/>
      <c r="J171" s="69"/>
      <c r="K171" s="114"/>
      <c r="L171" s="69"/>
      <c r="M171" s="48"/>
      <c r="N171" s="48"/>
    </row>
    <row r="172" spans="1:14" x14ac:dyDescent="0.3">
      <c r="A172" s="99" t="s">
        <v>114</v>
      </c>
      <c r="B172" s="100"/>
      <c r="C172" s="100"/>
      <c r="D172" s="101"/>
      <c r="E172" s="82" t="s">
        <v>115</v>
      </c>
      <c r="F172" s="83"/>
      <c r="G172" s="76">
        <f>H172*G171</f>
        <v>254.99999999999997</v>
      </c>
      <c r="H172" s="76">
        <v>100</v>
      </c>
      <c r="I172" s="76">
        <v>25.6</v>
      </c>
      <c r="J172" s="77">
        <f>H172*I172</f>
        <v>2560</v>
      </c>
      <c r="K172" s="364"/>
      <c r="L172" s="77">
        <f>G172*I172</f>
        <v>6528</v>
      </c>
      <c r="M172" s="48"/>
      <c r="N172" s="48"/>
    </row>
    <row r="173" spans="1:14" ht="15" thickBot="1" x14ac:dyDescent="0.35">
      <c r="A173" s="365"/>
      <c r="B173" s="366"/>
      <c r="C173" s="366"/>
      <c r="D173" s="367"/>
      <c r="E173" s="368"/>
      <c r="F173" s="369"/>
      <c r="G173" s="370"/>
      <c r="H173" s="370"/>
      <c r="I173" s="370"/>
      <c r="J173" s="371">
        <f>SUM(J172:J172)</f>
        <v>2560</v>
      </c>
      <c r="K173" s="104">
        <f>J173/100</f>
        <v>25.6</v>
      </c>
      <c r="L173" s="371">
        <f>SUM(L172:L172)</f>
        <v>6528</v>
      </c>
      <c r="M173" s="48"/>
      <c r="N173" s="48"/>
    </row>
    <row r="174" spans="1:14" ht="15" thickBot="1" x14ac:dyDescent="0.35">
      <c r="A174" s="45"/>
      <c r="B174" s="45"/>
      <c r="C174" s="45"/>
      <c r="D174" s="45"/>
      <c r="E174" s="45"/>
      <c r="F174" s="119"/>
      <c r="G174" s="120"/>
      <c r="H174" s="120"/>
      <c r="I174" s="121"/>
      <c r="J174" s="122"/>
      <c r="K174" s="123">
        <v>65.38</v>
      </c>
      <c r="L174" s="122"/>
      <c r="M174" s="48"/>
      <c r="N174" s="48"/>
    </row>
    <row r="175" spans="1:14" ht="15" thickBot="1" x14ac:dyDescent="0.35">
      <c r="A175" s="124"/>
      <c r="B175" s="125"/>
      <c r="C175" s="125"/>
      <c r="D175" s="126"/>
      <c r="E175" s="127">
        <f>G175*100</f>
        <v>280</v>
      </c>
      <c r="F175" s="128"/>
      <c r="G175" s="129">
        <v>2.8</v>
      </c>
      <c r="H175" s="130"/>
      <c r="I175" s="131"/>
      <c r="J175" s="132"/>
      <c r="K175" s="133"/>
      <c r="L175" s="134"/>
      <c r="M175" s="48"/>
      <c r="N175" s="48"/>
    </row>
    <row r="176" spans="1:14" x14ac:dyDescent="0.3">
      <c r="A176" s="135" t="s">
        <v>63</v>
      </c>
      <c r="B176" s="136"/>
      <c r="C176" s="136"/>
      <c r="D176" s="137"/>
      <c r="E176" s="138" t="s">
        <v>64</v>
      </c>
      <c r="F176" s="139"/>
      <c r="G176" s="140">
        <f>H176*G175</f>
        <v>5.6</v>
      </c>
      <c r="H176" s="140">
        <v>2</v>
      </c>
      <c r="I176" s="141">
        <v>213.75</v>
      </c>
      <c r="J176" s="142">
        <f t="shared" ref="J176:J181" si="10">H176*I176</f>
        <v>427.5</v>
      </c>
      <c r="K176" s="143"/>
      <c r="L176" s="144">
        <f>G176*I176</f>
        <v>1197</v>
      </c>
      <c r="M176" s="48"/>
      <c r="N176" s="48"/>
    </row>
    <row r="177" spans="1:14" x14ac:dyDescent="0.3">
      <c r="A177" s="145" t="s">
        <v>65</v>
      </c>
      <c r="B177" s="146"/>
      <c r="C177" s="146"/>
      <c r="D177" s="147"/>
      <c r="E177" s="148" t="s">
        <v>66</v>
      </c>
      <c r="F177" s="149"/>
      <c r="G177" s="140">
        <f>H177*G175</f>
        <v>3.36</v>
      </c>
      <c r="H177" s="150">
        <v>1.2</v>
      </c>
      <c r="I177" s="151">
        <v>43</v>
      </c>
      <c r="J177" s="152">
        <f t="shared" si="10"/>
        <v>51.6</v>
      </c>
      <c r="K177" s="153"/>
      <c r="L177" s="144">
        <f t="shared" ref="L177:L184" si="11">G177*I177</f>
        <v>144.47999999999999</v>
      </c>
      <c r="M177" s="48"/>
      <c r="N177" s="48"/>
    </row>
    <row r="178" spans="1:14" x14ac:dyDescent="0.3">
      <c r="A178" s="145"/>
      <c r="B178" s="146"/>
      <c r="C178" s="146"/>
      <c r="D178" s="147"/>
      <c r="E178" s="148" t="s">
        <v>67</v>
      </c>
      <c r="F178" s="149"/>
      <c r="G178" s="140">
        <f>H178*G175</f>
        <v>3.36</v>
      </c>
      <c r="H178" s="150">
        <v>1.2</v>
      </c>
      <c r="I178" s="151">
        <v>35</v>
      </c>
      <c r="J178" s="152">
        <f t="shared" si="10"/>
        <v>42</v>
      </c>
      <c r="K178" s="154"/>
      <c r="L178" s="144">
        <f t="shared" si="11"/>
        <v>117.6</v>
      </c>
      <c r="M178" s="48"/>
      <c r="N178" s="48"/>
    </row>
    <row r="179" spans="1:14" x14ac:dyDescent="0.3">
      <c r="A179" s="145"/>
      <c r="B179" s="146"/>
      <c r="C179" s="146"/>
      <c r="D179" s="147"/>
      <c r="E179" s="148" t="s">
        <v>52</v>
      </c>
      <c r="F179" s="149"/>
      <c r="G179" s="140">
        <f>H179*G175</f>
        <v>1.4</v>
      </c>
      <c r="H179" s="150">
        <v>0.5</v>
      </c>
      <c r="I179" s="151">
        <v>505</v>
      </c>
      <c r="J179" s="152">
        <f t="shared" si="10"/>
        <v>252.5</v>
      </c>
      <c r="K179" s="155"/>
      <c r="L179" s="144">
        <f t="shared" si="11"/>
        <v>707</v>
      </c>
      <c r="M179" s="48"/>
      <c r="N179" s="48"/>
    </row>
    <row r="180" spans="1:14" x14ac:dyDescent="0.3">
      <c r="A180" s="145"/>
      <c r="B180" s="146"/>
      <c r="C180" s="146"/>
      <c r="D180" s="147"/>
      <c r="E180" s="156" t="s">
        <v>68</v>
      </c>
      <c r="F180" s="157"/>
      <c r="G180" s="140">
        <f>H180*G175</f>
        <v>2.8E-3</v>
      </c>
      <c r="H180" s="150">
        <v>1E-3</v>
      </c>
      <c r="I180" s="151">
        <v>0</v>
      </c>
      <c r="J180" s="152">
        <f t="shared" si="10"/>
        <v>0</v>
      </c>
      <c r="K180" s="158"/>
      <c r="L180" s="144">
        <f t="shared" si="11"/>
        <v>0</v>
      </c>
      <c r="M180" s="48"/>
      <c r="N180" s="48"/>
    </row>
    <row r="181" spans="1:14" x14ac:dyDescent="0.3">
      <c r="A181" s="159"/>
      <c r="B181" s="160"/>
      <c r="C181" s="160"/>
      <c r="D181" s="147"/>
      <c r="E181" s="148" t="s">
        <v>69</v>
      </c>
      <c r="F181" s="149"/>
      <c r="G181" s="140">
        <f>H181*G175</f>
        <v>0.27999999999999997</v>
      </c>
      <c r="H181" s="150">
        <v>0.1</v>
      </c>
      <c r="I181" s="151">
        <v>22.8</v>
      </c>
      <c r="J181" s="152">
        <f t="shared" si="10"/>
        <v>2.2800000000000002</v>
      </c>
      <c r="K181" s="158"/>
      <c r="L181" s="144">
        <f t="shared" si="11"/>
        <v>6.3839999999999995</v>
      </c>
      <c r="M181" s="48"/>
      <c r="N181" s="48"/>
    </row>
    <row r="182" spans="1:14" x14ac:dyDescent="0.3">
      <c r="A182" s="159"/>
      <c r="B182" s="160"/>
      <c r="C182" s="160"/>
      <c r="D182" s="147"/>
      <c r="E182" s="148" t="s">
        <v>70</v>
      </c>
      <c r="F182" s="149"/>
      <c r="G182" s="140">
        <f>H182*G175</f>
        <v>8.9599999999999991</v>
      </c>
      <c r="H182" s="150">
        <v>3.2</v>
      </c>
      <c r="I182" s="151">
        <v>227</v>
      </c>
      <c r="J182" s="152">
        <f>H182*I182</f>
        <v>726.40000000000009</v>
      </c>
      <c r="K182" s="158"/>
      <c r="L182" s="144">
        <f t="shared" si="11"/>
        <v>2033.9199999999998</v>
      </c>
      <c r="M182" s="48"/>
      <c r="N182" s="48"/>
    </row>
    <row r="183" spans="1:14" x14ac:dyDescent="0.3">
      <c r="A183" s="159"/>
      <c r="B183" s="160"/>
      <c r="C183" s="160"/>
      <c r="D183" s="147"/>
      <c r="E183" s="161" t="s">
        <v>71</v>
      </c>
      <c r="F183" s="161"/>
      <c r="G183" s="113">
        <f>H183*G175</f>
        <v>0.27999999999999997</v>
      </c>
      <c r="H183" s="162">
        <v>0.1</v>
      </c>
      <c r="I183" s="76">
        <v>340</v>
      </c>
      <c r="J183" s="77">
        <f>H183*I183</f>
        <v>34</v>
      </c>
      <c r="K183" s="163"/>
      <c r="L183" s="164">
        <f t="shared" si="11"/>
        <v>95.199999999999989</v>
      </c>
      <c r="M183" s="48"/>
      <c r="N183" s="48"/>
    </row>
    <row r="184" spans="1:14" x14ac:dyDescent="0.3">
      <c r="A184" s="159"/>
      <c r="B184" s="160"/>
      <c r="C184" s="160"/>
      <c r="D184" s="165"/>
      <c r="E184" s="148" t="s">
        <v>72</v>
      </c>
      <c r="F184" s="149"/>
      <c r="G184" s="140">
        <f>H184*G175</f>
        <v>0.378</v>
      </c>
      <c r="H184" s="140">
        <v>0.13500000000000001</v>
      </c>
      <c r="I184" s="166">
        <v>280</v>
      </c>
      <c r="J184" s="142">
        <f>H184*I184</f>
        <v>37.800000000000004</v>
      </c>
      <c r="K184" s="167"/>
      <c r="L184" s="144">
        <f t="shared" si="11"/>
        <v>105.84</v>
      </c>
      <c r="M184" s="48"/>
      <c r="N184" s="48"/>
    </row>
    <row r="185" spans="1:14" ht="15" thickBot="1" x14ac:dyDescent="0.35">
      <c r="A185" s="168"/>
      <c r="B185" s="169"/>
      <c r="C185" s="169"/>
      <c r="D185" s="170"/>
      <c r="E185" s="171"/>
      <c r="F185" s="172"/>
      <c r="G185" s="173"/>
      <c r="H185" s="173"/>
      <c r="I185" s="174"/>
      <c r="J185" s="175">
        <f>SUM(J176:J184)</f>
        <v>1574.0800000000002</v>
      </c>
      <c r="K185" s="158">
        <f>J185/100</f>
        <v>15.740800000000002</v>
      </c>
      <c r="L185" s="144">
        <f>SUM(L176:L184)</f>
        <v>4407.424</v>
      </c>
      <c r="M185" s="48"/>
      <c r="N185" s="48"/>
    </row>
    <row r="186" spans="1:14" ht="15" thickBot="1" x14ac:dyDescent="0.35">
      <c r="A186" s="176"/>
      <c r="B186" s="176"/>
      <c r="C186" s="176"/>
      <c r="D186" s="177"/>
      <c r="E186" s="178">
        <f>G186*100</f>
        <v>250</v>
      </c>
      <c r="F186" s="178"/>
      <c r="G186" s="179">
        <v>2.5</v>
      </c>
      <c r="H186" s="179"/>
      <c r="I186" s="179"/>
      <c r="J186" s="180"/>
      <c r="K186" s="181"/>
      <c r="L186" s="180"/>
      <c r="M186" s="48"/>
      <c r="N186" s="48"/>
    </row>
    <row r="187" spans="1:14" ht="15" thickBot="1" x14ac:dyDescent="0.35">
      <c r="A187" s="182" t="s">
        <v>73</v>
      </c>
      <c r="B187" s="183"/>
      <c r="C187" s="183"/>
      <c r="D187" s="184"/>
      <c r="E187" s="185" t="s">
        <v>74</v>
      </c>
      <c r="F187" s="185"/>
      <c r="G187" s="186">
        <f>H187*G186</f>
        <v>19.5</v>
      </c>
      <c r="H187" s="186">
        <v>7.8</v>
      </c>
      <c r="I187" s="186">
        <v>300</v>
      </c>
      <c r="J187" s="187">
        <f t="shared" ref="J187:J193" si="12">H187*I187</f>
        <v>2340</v>
      </c>
      <c r="K187" s="188">
        <f>J194/100</f>
        <v>27.002400000000002</v>
      </c>
      <c r="L187" s="187">
        <f t="shared" ref="L187:L193" si="13">G187*I187</f>
        <v>5850</v>
      </c>
      <c r="M187" s="48"/>
      <c r="N187" s="48"/>
    </row>
    <row r="188" spans="1:14" ht="15" thickBot="1" x14ac:dyDescent="0.35">
      <c r="A188" s="189"/>
      <c r="B188" s="190"/>
      <c r="C188" s="190"/>
      <c r="D188" s="191"/>
      <c r="E188" s="192" t="s">
        <v>75</v>
      </c>
      <c r="F188" s="192"/>
      <c r="G188" s="186">
        <f>H188*G186</f>
        <v>1.875</v>
      </c>
      <c r="H188" s="193">
        <v>0.75</v>
      </c>
      <c r="I188" s="193">
        <v>65</v>
      </c>
      <c r="J188" s="77">
        <f t="shared" si="12"/>
        <v>48.75</v>
      </c>
      <c r="K188" s="194"/>
      <c r="L188" s="187">
        <f t="shared" si="13"/>
        <v>121.875</v>
      </c>
      <c r="M188" s="48"/>
      <c r="N188" s="48"/>
    </row>
    <row r="189" spans="1:14" ht="15" thickBot="1" x14ac:dyDescent="0.35">
      <c r="A189" s="189"/>
      <c r="B189" s="190"/>
      <c r="C189" s="190"/>
      <c r="D189" s="191"/>
      <c r="E189" s="192" t="s">
        <v>67</v>
      </c>
      <c r="F189" s="192"/>
      <c r="G189" s="186">
        <f>H189*G186</f>
        <v>7.875</v>
      </c>
      <c r="H189" s="193">
        <v>3.15</v>
      </c>
      <c r="I189" s="193">
        <v>35</v>
      </c>
      <c r="J189" s="77">
        <f t="shared" si="12"/>
        <v>110.25</v>
      </c>
      <c r="K189" s="194"/>
      <c r="L189" s="187">
        <f t="shared" si="13"/>
        <v>275.625</v>
      </c>
      <c r="M189" s="48"/>
      <c r="N189" s="48"/>
    </row>
    <row r="190" spans="1:14" ht="15" thickBot="1" x14ac:dyDescent="0.35">
      <c r="A190" s="189"/>
      <c r="B190" s="190"/>
      <c r="C190" s="190"/>
      <c r="D190" s="191"/>
      <c r="E190" s="192" t="s">
        <v>76</v>
      </c>
      <c r="F190" s="192"/>
      <c r="G190" s="186">
        <f>H190*G186</f>
        <v>1.125</v>
      </c>
      <c r="H190" s="193">
        <v>0.45</v>
      </c>
      <c r="I190" s="193">
        <v>145.9</v>
      </c>
      <c r="J190" s="77">
        <f t="shared" si="12"/>
        <v>65.655000000000001</v>
      </c>
      <c r="K190" s="194"/>
      <c r="L190" s="187">
        <f t="shared" si="13"/>
        <v>164.13750000000002</v>
      </c>
      <c r="M190" s="48"/>
      <c r="N190" s="48"/>
    </row>
    <row r="191" spans="1:14" ht="15" thickBot="1" x14ac:dyDescent="0.35">
      <c r="A191" s="189"/>
      <c r="B191" s="190"/>
      <c r="C191" s="190"/>
      <c r="D191" s="191"/>
      <c r="E191" s="192" t="s">
        <v>77</v>
      </c>
      <c r="F191" s="192"/>
      <c r="G191" s="186">
        <f>H191*G186</f>
        <v>1.5</v>
      </c>
      <c r="H191" s="195">
        <v>0.6</v>
      </c>
      <c r="I191" s="195">
        <v>36</v>
      </c>
      <c r="J191" s="77">
        <f t="shared" si="12"/>
        <v>21.599999999999998</v>
      </c>
      <c r="K191" s="194"/>
      <c r="L191" s="187">
        <f t="shared" si="13"/>
        <v>54</v>
      </c>
      <c r="M191" s="48"/>
      <c r="N191" s="48"/>
    </row>
    <row r="192" spans="1:14" ht="15" thickBot="1" x14ac:dyDescent="0.35">
      <c r="A192" s="196"/>
      <c r="B192" s="197"/>
      <c r="C192" s="197"/>
      <c r="D192" s="198"/>
      <c r="E192" s="192" t="s">
        <v>76</v>
      </c>
      <c r="F192" s="192"/>
      <c r="G192" s="186">
        <f>H192*G186</f>
        <v>1.875</v>
      </c>
      <c r="H192" s="195">
        <v>0.75</v>
      </c>
      <c r="I192" s="195">
        <v>145.9</v>
      </c>
      <c r="J192" s="77">
        <f t="shared" si="12"/>
        <v>109.42500000000001</v>
      </c>
      <c r="K192" s="194"/>
      <c r="L192" s="187">
        <f t="shared" si="13"/>
        <v>273.5625</v>
      </c>
      <c r="M192" s="48"/>
      <c r="N192" s="48"/>
    </row>
    <row r="193" spans="1:14" x14ac:dyDescent="0.3">
      <c r="A193" s="199" t="s">
        <v>78</v>
      </c>
      <c r="B193" s="200"/>
      <c r="C193" s="200"/>
      <c r="D193" s="201"/>
      <c r="E193" s="192" t="s">
        <v>79</v>
      </c>
      <c r="F193" s="192"/>
      <c r="G193" s="186">
        <f>H193*G186</f>
        <v>0.5</v>
      </c>
      <c r="H193" s="76">
        <v>0.2</v>
      </c>
      <c r="I193" s="76">
        <v>22.8</v>
      </c>
      <c r="J193" s="77">
        <f t="shared" si="12"/>
        <v>4.5600000000000005</v>
      </c>
      <c r="K193" s="194"/>
      <c r="L193" s="187">
        <f t="shared" si="13"/>
        <v>11.4</v>
      </c>
      <c r="M193" s="48"/>
      <c r="N193" s="48"/>
    </row>
    <row r="194" spans="1:14" ht="15" thickBot="1" x14ac:dyDescent="0.35">
      <c r="A194" s="202"/>
      <c r="B194" s="203"/>
      <c r="C194" s="203"/>
      <c r="D194" s="204"/>
      <c r="E194" s="205"/>
      <c r="F194" s="206"/>
      <c r="G194" s="207"/>
      <c r="H194" s="207"/>
      <c r="I194" s="208"/>
      <c r="J194" s="118">
        <f>SUM(J187:J193)</f>
        <v>2700.2400000000002</v>
      </c>
      <c r="K194" s="209"/>
      <c r="L194" s="118">
        <f>SUM(L187:L193)</f>
        <v>6750.5999999999995</v>
      </c>
      <c r="M194" s="48"/>
      <c r="N194" s="48"/>
    </row>
    <row r="195" spans="1:14" ht="15" thickBot="1" x14ac:dyDescent="0.35">
      <c r="A195" s="105"/>
      <c r="B195" s="106"/>
      <c r="C195" s="106"/>
      <c r="D195" s="107"/>
      <c r="E195" s="66">
        <f>G195*100</f>
        <v>250</v>
      </c>
      <c r="F195" s="67"/>
      <c r="G195" s="68">
        <v>2.5</v>
      </c>
      <c r="H195" s="108"/>
      <c r="I195" s="210"/>
      <c r="J195" s="69"/>
      <c r="K195" s="102"/>
      <c r="L195" s="211"/>
      <c r="M195" s="48"/>
      <c r="N195" s="48"/>
    </row>
    <row r="196" spans="1:14" x14ac:dyDescent="0.3">
      <c r="A196" s="212" t="s">
        <v>80</v>
      </c>
      <c r="B196" s="212"/>
      <c r="C196" s="212"/>
      <c r="D196" s="213"/>
      <c r="E196" s="74" t="s">
        <v>81</v>
      </c>
      <c r="F196" s="75"/>
      <c r="G196" s="112">
        <f>H196*G195</f>
        <v>53.550000000000004</v>
      </c>
      <c r="H196" s="112">
        <v>21.42</v>
      </c>
      <c r="I196" s="113">
        <v>42</v>
      </c>
      <c r="J196" s="77">
        <f>H196*I196</f>
        <v>899.6400000000001</v>
      </c>
      <c r="K196" s="70"/>
      <c r="L196" s="113">
        <f>G196*I196</f>
        <v>2249.1000000000004</v>
      </c>
      <c r="M196" s="48"/>
      <c r="N196" s="48"/>
    </row>
    <row r="197" spans="1:14" x14ac:dyDescent="0.3">
      <c r="A197" s="79" t="s">
        <v>82</v>
      </c>
      <c r="B197" s="80"/>
      <c r="C197" s="80"/>
      <c r="D197" s="81"/>
      <c r="E197" s="82" t="s">
        <v>51</v>
      </c>
      <c r="F197" s="83"/>
      <c r="G197" s="112">
        <f>H197*G195</f>
        <v>5.9250000000000007</v>
      </c>
      <c r="H197" s="112">
        <v>2.37</v>
      </c>
      <c r="I197" s="113">
        <v>70.900000000000006</v>
      </c>
      <c r="J197" s="77">
        <f>H197*I197</f>
        <v>168.03300000000002</v>
      </c>
      <c r="K197" s="102"/>
      <c r="L197" s="113">
        <f>G197*I197</f>
        <v>420.0825000000001</v>
      </c>
      <c r="M197" s="48"/>
      <c r="N197" s="48"/>
    </row>
    <row r="198" spans="1:14" x14ac:dyDescent="0.3">
      <c r="A198" s="79"/>
      <c r="B198" s="80"/>
      <c r="C198" s="80"/>
      <c r="D198" s="81"/>
      <c r="E198" s="82" t="s">
        <v>52</v>
      </c>
      <c r="F198" s="83"/>
      <c r="G198" s="112">
        <f>H198*G195</f>
        <v>1.3125</v>
      </c>
      <c r="H198" s="112">
        <v>0.52500000000000002</v>
      </c>
      <c r="I198" s="113">
        <v>505</v>
      </c>
      <c r="J198" s="77">
        <f>H198*I198</f>
        <v>265.125</v>
      </c>
      <c r="K198" s="102"/>
      <c r="L198" s="113">
        <f>G198*I198</f>
        <v>662.8125</v>
      </c>
      <c r="M198" s="48"/>
      <c r="N198" s="48"/>
    </row>
    <row r="199" spans="1:14" x14ac:dyDescent="0.3">
      <c r="A199" s="79"/>
      <c r="B199" s="80"/>
      <c r="C199" s="80"/>
      <c r="D199" s="81"/>
      <c r="E199" s="82" t="s">
        <v>53</v>
      </c>
      <c r="F199" s="83"/>
      <c r="G199" s="112">
        <f>H199*G195</f>
        <v>0.5</v>
      </c>
      <c r="H199" s="112">
        <v>0.2</v>
      </c>
      <c r="I199" s="113">
        <v>22.8</v>
      </c>
      <c r="J199" s="77">
        <f>H199*I199</f>
        <v>4.5600000000000005</v>
      </c>
      <c r="K199" s="102"/>
      <c r="L199" s="113">
        <f>G199*I199</f>
        <v>11.4</v>
      </c>
      <c r="M199" s="48"/>
      <c r="N199" s="48"/>
    </row>
    <row r="200" spans="1:14" ht="15" thickBot="1" x14ac:dyDescent="0.35">
      <c r="A200" s="86"/>
      <c r="B200" s="87"/>
      <c r="C200" s="87"/>
      <c r="D200" s="88"/>
      <c r="E200" s="89"/>
      <c r="F200" s="90"/>
      <c r="G200" s="214"/>
      <c r="H200" s="214"/>
      <c r="I200" s="103"/>
      <c r="J200" s="77">
        <f>SUM(J196:J199)</f>
        <v>1337.3580000000002</v>
      </c>
      <c r="K200" s="104">
        <f>J200/100</f>
        <v>13.373580000000002</v>
      </c>
      <c r="L200" s="215">
        <f>SUM(L196:L199)</f>
        <v>3343.3950000000004</v>
      </c>
      <c r="M200" s="48"/>
      <c r="N200" s="48"/>
    </row>
    <row r="201" spans="1:14" ht="15" thickBot="1" x14ac:dyDescent="0.35">
      <c r="A201" s="216"/>
      <c r="B201" s="216"/>
      <c r="C201" s="216"/>
      <c r="D201" s="217"/>
      <c r="E201" s="127">
        <f>G201*100</f>
        <v>220.00000000000003</v>
      </c>
      <c r="F201" s="218"/>
      <c r="G201" s="129">
        <v>2.2000000000000002</v>
      </c>
      <c r="H201" s="130"/>
      <c r="I201" s="129"/>
      <c r="J201" s="132"/>
      <c r="K201" s="219"/>
      <c r="L201" s="220"/>
      <c r="M201" s="48"/>
      <c r="N201" s="48"/>
    </row>
    <row r="202" spans="1:14" x14ac:dyDescent="0.3">
      <c r="A202" s="221" t="s">
        <v>83</v>
      </c>
      <c r="B202" s="222"/>
      <c r="C202" s="222"/>
      <c r="D202" s="223"/>
      <c r="E202" s="224" t="s">
        <v>84</v>
      </c>
      <c r="F202" s="225"/>
      <c r="G202" s="226">
        <f>H202*G201</f>
        <v>9.9</v>
      </c>
      <c r="H202" s="226">
        <v>4.5</v>
      </c>
      <c r="I202" s="226"/>
      <c r="J202" s="227">
        <f>H202*I202</f>
        <v>0</v>
      </c>
      <c r="K202" s="228">
        <f>J211/100</f>
        <v>2.9977999999999998</v>
      </c>
      <c r="L202" s="227">
        <f>J202*K202</f>
        <v>0</v>
      </c>
      <c r="M202" s="48"/>
      <c r="N202" s="48"/>
    </row>
    <row r="203" spans="1:14" x14ac:dyDescent="0.3">
      <c r="A203" s="229"/>
      <c r="B203" s="230"/>
      <c r="C203" s="230"/>
      <c r="D203" s="160"/>
      <c r="E203" s="231" t="s">
        <v>52</v>
      </c>
      <c r="F203" s="232"/>
      <c r="G203" s="151">
        <f>H203*G201</f>
        <v>0.49500000000000005</v>
      </c>
      <c r="H203" s="151">
        <v>0.22500000000000001</v>
      </c>
      <c r="I203" s="151">
        <v>505</v>
      </c>
      <c r="J203" s="152">
        <f>H203*I203</f>
        <v>113.625</v>
      </c>
      <c r="K203" s="233"/>
      <c r="L203" s="152">
        <f>G203*I203</f>
        <v>249.97500000000002</v>
      </c>
      <c r="M203" s="48"/>
      <c r="N203" s="48"/>
    </row>
    <row r="204" spans="1:14" x14ac:dyDescent="0.3">
      <c r="A204" s="234" t="s">
        <v>85</v>
      </c>
      <c r="B204" s="235"/>
      <c r="C204" s="235"/>
      <c r="D204" s="236"/>
      <c r="E204" s="231" t="s">
        <v>86</v>
      </c>
      <c r="F204" s="232"/>
      <c r="G204" s="151">
        <f>H204*G201</f>
        <v>0.49500000000000005</v>
      </c>
      <c r="H204" s="151">
        <v>0.22500000000000001</v>
      </c>
      <c r="I204" s="151">
        <v>36</v>
      </c>
      <c r="J204" s="152">
        <f t="shared" ref="J204:J210" si="14">H204*I204</f>
        <v>8.1</v>
      </c>
      <c r="K204" s="233"/>
      <c r="L204" s="152">
        <f t="shared" ref="L204:L210" si="15">G204*I204</f>
        <v>17.82</v>
      </c>
      <c r="M204" s="48"/>
      <c r="N204" s="48"/>
    </row>
    <row r="205" spans="1:14" x14ac:dyDescent="0.3">
      <c r="A205" s="234"/>
      <c r="B205" s="235"/>
      <c r="C205" s="235"/>
      <c r="D205" s="236"/>
      <c r="E205" s="231" t="s">
        <v>66</v>
      </c>
      <c r="F205" s="232"/>
      <c r="G205" s="151">
        <f>H205*G201</f>
        <v>0.83600000000000008</v>
      </c>
      <c r="H205" s="151">
        <v>0.38</v>
      </c>
      <c r="I205" s="151">
        <v>43</v>
      </c>
      <c r="J205" s="152">
        <f t="shared" si="14"/>
        <v>16.34</v>
      </c>
      <c r="K205" s="233"/>
      <c r="L205" s="152">
        <f t="shared" si="15"/>
        <v>35.948</v>
      </c>
      <c r="M205" s="48"/>
      <c r="N205" s="48"/>
    </row>
    <row r="206" spans="1:14" x14ac:dyDescent="0.3">
      <c r="A206" s="234"/>
      <c r="B206" s="235"/>
      <c r="C206" s="235"/>
      <c r="D206" s="236"/>
      <c r="E206" s="231" t="s">
        <v>67</v>
      </c>
      <c r="F206" s="232"/>
      <c r="G206" s="151">
        <f>H206*G201</f>
        <v>0.26400000000000001</v>
      </c>
      <c r="H206" s="151">
        <v>0.12</v>
      </c>
      <c r="I206" s="151">
        <v>35</v>
      </c>
      <c r="J206" s="152">
        <f t="shared" si="14"/>
        <v>4.2</v>
      </c>
      <c r="K206" s="233"/>
      <c r="L206" s="152">
        <f t="shared" si="15"/>
        <v>9.24</v>
      </c>
      <c r="M206" s="48"/>
      <c r="N206" s="48"/>
    </row>
    <row r="207" spans="1:14" x14ac:dyDescent="0.3">
      <c r="A207" s="234"/>
      <c r="B207" s="235"/>
      <c r="C207" s="235"/>
      <c r="D207" s="236"/>
      <c r="E207" s="231" t="s">
        <v>87</v>
      </c>
      <c r="F207" s="232"/>
      <c r="G207" s="151">
        <f>H207*G201</f>
        <v>1.6500000000000001</v>
      </c>
      <c r="H207" s="151">
        <v>0.75</v>
      </c>
      <c r="I207" s="151">
        <v>153.19999999999999</v>
      </c>
      <c r="J207" s="152">
        <f t="shared" si="14"/>
        <v>114.89999999999999</v>
      </c>
      <c r="K207" s="233"/>
      <c r="L207" s="152">
        <f t="shared" si="15"/>
        <v>252.78</v>
      </c>
      <c r="M207" s="48"/>
      <c r="N207" s="48"/>
    </row>
    <row r="208" spans="1:14" x14ac:dyDescent="0.3">
      <c r="A208" s="234"/>
      <c r="B208" s="235"/>
      <c r="C208" s="235"/>
      <c r="D208" s="236"/>
      <c r="E208" s="156" t="s">
        <v>52</v>
      </c>
      <c r="F208" s="237"/>
      <c r="G208" s="151">
        <f>H208*G201</f>
        <v>0.16500000000000001</v>
      </c>
      <c r="H208" s="151">
        <v>7.4999999999999997E-2</v>
      </c>
      <c r="I208" s="151">
        <v>505</v>
      </c>
      <c r="J208" s="152">
        <f t="shared" si="14"/>
        <v>37.875</v>
      </c>
      <c r="K208" s="233"/>
      <c r="L208" s="152">
        <f t="shared" si="15"/>
        <v>83.325000000000003</v>
      </c>
      <c r="M208" s="48"/>
      <c r="N208" s="48"/>
    </row>
    <row r="209" spans="1:14" x14ac:dyDescent="0.3">
      <c r="A209" s="234"/>
      <c r="B209" s="235"/>
      <c r="C209" s="235"/>
      <c r="D209" s="236"/>
      <c r="E209" s="148" t="s">
        <v>53</v>
      </c>
      <c r="F209" s="238"/>
      <c r="G209" s="151">
        <f>H209*G201</f>
        <v>0.11000000000000001</v>
      </c>
      <c r="H209" s="151">
        <v>0.05</v>
      </c>
      <c r="I209" s="151">
        <v>22.8</v>
      </c>
      <c r="J209" s="152">
        <f t="shared" si="14"/>
        <v>1.1400000000000001</v>
      </c>
      <c r="K209" s="233"/>
      <c r="L209" s="152">
        <f t="shared" si="15"/>
        <v>2.5080000000000005</v>
      </c>
      <c r="M209" s="48"/>
      <c r="N209" s="48"/>
    </row>
    <row r="210" spans="1:14" x14ac:dyDescent="0.3">
      <c r="A210" s="234"/>
      <c r="B210" s="235"/>
      <c r="C210" s="235"/>
      <c r="D210" s="236"/>
      <c r="E210" s="239" t="s">
        <v>88</v>
      </c>
      <c r="F210" s="240"/>
      <c r="G210" s="151">
        <f>H210*G201</f>
        <v>0.11000000000000001</v>
      </c>
      <c r="H210" s="151">
        <v>0.05</v>
      </c>
      <c r="I210" s="151">
        <v>72</v>
      </c>
      <c r="J210" s="152">
        <f t="shared" si="14"/>
        <v>3.6</v>
      </c>
      <c r="K210" s="233"/>
      <c r="L210" s="152">
        <f t="shared" si="15"/>
        <v>7.9200000000000008</v>
      </c>
      <c r="M210" s="48"/>
      <c r="N210" s="48"/>
    </row>
    <row r="211" spans="1:14" ht="15" thickBot="1" x14ac:dyDescent="0.35">
      <c r="A211" s="241"/>
      <c r="B211" s="242"/>
      <c r="C211" s="242"/>
      <c r="D211" s="243"/>
      <c r="E211" s="171"/>
      <c r="F211" s="244"/>
      <c r="G211" s="245"/>
      <c r="H211" s="245"/>
      <c r="I211" s="245"/>
      <c r="J211" s="246">
        <f>SUM(J202:J210)</f>
        <v>299.77999999999997</v>
      </c>
      <c r="K211" s="247"/>
      <c r="L211" s="246">
        <f>SUM(L202:L210)</f>
        <v>659.51600000000008</v>
      </c>
      <c r="M211" s="48"/>
      <c r="N211" s="48"/>
    </row>
    <row r="212" spans="1:14" ht="15" thickBot="1" x14ac:dyDescent="0.35">
      <c r="A212" s="248"/>
      <c r="B212" s="125"/>
      <c r="C212" s="125"/>
      <c r="D212" s="126"/>
      <c r="E212" s="127">
        <f>G212*100</f>
        <v>240</v>
      </c>
      <c r="F212" s="128"/>
      <c r="G212" s="249">
        <v>2.4</v>
      </c>
      <c r="H212" s="249"/>
      <c r="I212" s="250"/>
      <c r="J212" s="251"/>
      <c r="K212" s="252"/>
      <c r="L212" s="251"/>
      <c r="M212" s="253"/>
      <c r="N212" s="48"/>
    </row>
    <row r="213" spans="1:14" x14ac:dyDescent="0.3">
      <c r="A213" s="254" t="s">
        <v>89</v>
      </c>
      <c r="B213" s="255"/>
      <c r="C213" s="255"/>
      <c r="D213" s="256"/>
      <c r="E213" s="138" t="s">
        <v>90</v>
      </c>
      <c r="F213" s="139"/>
      <c r="G213" s="151">
        <f>H213*G212</f>
        <v>0.24</v>
      </c>
      <c r="H213" s="151">
        <v>0.1</v>
      </c>
      <c r="I213" s="166">
        <v>408</v>
      </c>
      <c r="J213" s="142">
        <f>H213*I213</f>
        <v>40.800000000000004</v>
      </c>
      <c r="K213" s="252"/>
      <c r="L213" s="142">
        <f>G213*I213</f>
        <v>97.92</v>
      </c>
      <c r="M213" s="253"/>
      <c r="N213" s="48"/>
    </row>
    <row r="214" spans="1:14" x14ac:dyDescent="0.3">
      <c r="A214" s="257" t="s">
        <v>91</v>
      </c>
      <c r="B214" s="258"/>
      <c r="C214" s="258"/>
      <c r="D214" s="147"/>
      <c r="E214" s="148" t="s">
        <v>88</v>
      </c>
      <c r="F214" s="149"/>
      <c r="G214" s="151">
        <f>H214*G212</f>
        <v>3.5999999999999996</v>
      </c>
      <c r="H214" s="151">
        <v>1.5</v>
      </c>
      <c r="I214" s="151">
        <v>72</v>
      </c>
      <c r="J214" s="142">
        <f>H214*I214</f>
        <v>108</v>
      </c>
      <c r="K214" s="259"/>
      <c r="L214" s="142">
        <f>G214*I214</f>
        <v>259.2</v>
      </c>
      <c r="M214" s="253"/>
      <c r="N214" s="48"/>
    </row>
    <row r="215" spans="1:14" x14ac:dyDescent="0.3">
      <c r="A215" s="260"/>
      <c r="B215" s="261"/>
      <c r="C215" s="261"/>
      <c r="D215" s="147"/>
      <c r="E215" s="148"/>
      <c r="F215" s="149"/>
      <c r="G215" s="151"/>
      <c r="H215" s="151"/>
      <c r="I215" s="151"/>
      <c r="J215" s="142">
        <f>H215*I215</f>
        <v>0</v>
      </c>
      <c r="K215" s="262"/>
      <c r="L215" s="142">
        <f>G215*I215</f>
        <v>0</v>
      </c>
      <c r="M215" s="253"/>
      <c r="N215" s="48"/>
    </row>
    <row r="216" spans="1:14" ht="15" thickBot="1" x14ac:dyDescent="0.35">
      <c r="A216" s="263"/>
      <c r="B216" s="264"/>
      <c r="C216" s="264"/>
      <c r="D216" s="265"/>
      <c r="E216" s="171"/>
      <c r="F216" s="172"/>
      <c r="G216" s="174"/>
      <c r="H216" s="174"/>
      <c r="I216" s="174"/>
      <c r="J216" s="175">
        <f>SUM(J213:J215)</f>
        <v>148.80000000000001</v>
      </c>
      <c r="K216" s="266">
        <f>J216/100</f>
        <v>1.4880000000000002</v>
      </c>
      <c r="L216" s="175">
        <f>SUM(L213:L215)</f>
        <v>357.12</v>
      </c>
      <c r="M216" s="253"/>
      <c r="N216" s="48"/>
    </row>
    <row r="217" spans="1:14" ht="15" thickBot="1" x14ac:dyDescent="0.35">
      <c r="A217" s="267"/>
      <c r="B217" s="268"/>
      <c r="C217" s="269"/>
      <c r="D217" s="270"/>
      <c r="E217" s="271">
        <f>G217*100</f>
        <v>260</v>
      </c>
      <c r="F217" s="272"/>
      <c r="G217" s="210">
        <v>2.6</v>
      </c>
      <c r="H217" s="210"/>
      <c r="I217" s="210"/>
      <c r="J217" s="273"/>
      <c r="K217" s="274"/>
      <c r="L217" s="68"/>
      <c r="M217" s="48"/>
      <c r="N217" s="48"/>
    </row>
    <row r="218" spans="1:14" x14ac:dyDescent="0.3">
      <c r="A218" s="275" t="s">
        <v>92</v>
      </c>
      <c r="B218" s="276"/>
      <c r="C218" s="277"/>
      <c r="D218" s="278"/>
      <c r="E218" s="279" t="s">
        <v>93</v>
      </c>
      <c r="F218" s="280"/>
      <c r="G218" s="113">
        <f>H218*G217</f>
        <v>19.759999999999998</v>
      </c>
      <c r="H218" s="113">
        <v>7.6</v>
      </c>
      <c r="I218" s="113">
        <v>41.67</v>
      </c>
      <c r="J218" s="164">
        <f>H218*I218</f>
        <v>316.69200000000001</v>
      </c>
      <c r="K218" s="274"/>
      <c r="L218" s="76"/>
      <c r="M218" s="48"/>
      <c r="N218" s="48"/>
    </row>
    <row r="219" spans="1:14" ht="15" thickBot="1" x14ac:dyDescent="0.35">
      <c r="A219" s="281" t="s">
        <v>94</v>
      </c>
      <c r="B219" s="282"/>
      <c r="C219" s="283"/>
      <c r="D219" s="208"/>
      <c r="E219" s="284"/>
      <c r="F219" s="285"/>
      <c r="G219" s="207"/>
      <c r="H219" s="207"/>
      <c r="I219" s="208"/>
      <c r="J219" s="207">
        <f>SUM(J218)</f>
        <v>316.69200000000001</v>
      </c>
      <c r="K219" s="104">
        <f>J218/100</f>
        <v>3.1669200000000002</v>
      </c>
      <c r="L219" s="76">
        <f>G218*I218</f>
        <v>823.39919999999995</v>
      </c>
      <c r="M219" s="48"/>
      <c r="N219" s="48"/>
    </row>
    <row r="220" spans="1:14" x14ac:dyDescent="0.3">
      <c r="A220" s="361"/>
      <c r="B220" s="362"/>
      <c r="C220" s="362"/>
      <c r="D220" s="363"/>
      <c r="E220" s="97">
        <f>G220*100</f>
        <v>254.99999999999997</v>
      </c>
      <c r="F220" s="98"/>
      <c r="G220" s="68">
        <v>2.5499999999999998</v>
      </c>
      <c r="H220" s="68"/>
      <c r="I220" s="68"/>
      <c r="J220" s="69"/>
      <c r="K220" s="114"/>
      <c r="L220" s="69"/>
      <c r="M220" s="48"/>
      <c r="N220" s="48"/>
    </row>
    <row r="221" spans="1:14" x14ac:dyDescent="0.3">
      <c r="A221" s="99" t="s">
        <v>116</v>
      </c>
      <c r="B221" s="100"/>
      <c r="C221" s="100"/>
      <c r="D221" s="101"/>
      <c r="E221" s="82" t="s">
        <v>115</v>
      </c>
      <c r="F221" s="83"/>
      <c r="G221" s="76">
        <f>H221*G220</f>
        <v>254.99999999999997</v>
      </c>
      <c r="H221" s="76">
        <v>100</v>
      </c>
      <c r="I221" s="76">
        <v>13.6</v>
      </c>
      <c r="J221" s="77">
        <f>H221*I221</f>
        <v>1360</v>
      </c>
      <c r="K221" s="364"/>
      <c r="L221" s="77">
        <f>G221*I221</f>
        <v>3467.9999999999995</v>
      </c>
      <c r="M221" s="48"/>
      <c r="N221" s="48"/>
    </row>
    <row r="222" spans="1:14" ht="15" thickBot="1" x14ac:dyDescent="0.35">
      <c r="A222" s="365"/>
      <c r="B222" s="366"/>
      <c r="C222" s="366"/>
      <c r="D222" s="367"/>
      <c r="E222" s="368"/>
      <c r="F222" s="369"/>
      <c r="G222" s="370"/>
      <c r="H222" s="370"/>
      <c r="I222" s="370"/>
      <c r="J222" s="371">
        <f>SUM(J221:J221)</f>
        <v>1360</v>
      </c>
      <c r="K222" s="104">
        <f>J222/100</f>
        <v>13.6</v>
      </c>
      <c r="L222" s="371">
        <f>SUM(L221:L221)</f>
        <v>3467.9999999999995</v>
      </c>
      <c r="M222" s="48"/>
      <c r="N222" s="48"/>
    </row>
    <row r="223" spans="1:14" x14ac:dyDescent="0.3">
      <c r="A223" s="361"/>
      <c r="B223" s="362"/>
      <c r="C223" s="362"/>
      <c r="D223" s="363"/>
      <c r="E223" s="97">
        <f>G223*100</f>
        <v>254.99999999999997</v>
      </c>
      <c r="F223" s="98"/>
      <c r="G223" s="68">
        <v>2.5499999999999998</v>
      </c>
      <c r="H223" s="68"/>
      <c r="I223" s="68"/>
      <c r="J223" s="69"/>
      <c r="K223" s="114"/>
      <c r="L223" s="69"/>
      <c r="M223" s="48"/>
      <c r="N223" s="48"/>
    </row>
    <row r="224" spans="1:14" x14ac:dyDescent="0.3">
      <c r="A224" s="99" t="s">
        <v>114</v>
      </c>
      <c r="B224" s="100"/>
      <c r="C224" s="100"/>
      <c r="D224" s="101"/>
      <c r="E224" s="82" t="s">
        <v>115</v>
      </c>
      <c r="F224" s="83"/>
      <c r="G224" s="76">
        <f>H224*G223</f>
        <v>254.99999999999997</v>
      </c>
      <c r="H224" s="76">
        <v>100</v>
      </c>
      <c r="I224" s="76">
        <v>25.6</v>
      </c>
      <c r="J224" s="77">
        <f>H224*I224</f>
        <v>2560</v>
      </c>
      <c r="K224" s="364"/>
      <c r="L224" s="77">
        <f>G224*I224</f>
        <v>6528</v>
      </c>
      <c r="M224" s="48"/>
      <c r="N224" s="48"/>
    </row>
    <row r="225" spans="1:14" ht="15" thickBot="1" x14ac:dyDescent="0.35">
      <c r="A225" s="365"/>
      <c r="B225" s="366"/>
      <c r="C225" s="366"/>
      <c r="D225" s="367"/>
      <c r="E225" s="368"/>
      <c r="F225" s="369"/>
      <c r="G225" s="370"/>
      <c r="H225" s="370"/>
      <c r="I225" s="370"/>
      <c r="J225" s="371">
        <f>SUM(J224:J224)</f>
        <v>2560</v>
      </c>
      <c r="K225" s="104">
        <f>J225/100</f>
        <v>25.6</v>
      </c>
      <c r="L225" s="371">
        <f>SUM(L224:L224)</f>
        <v>6528</v>
      </c>
      <c r="M225" s="48"/>
      <c r="N225" s="48"/>
    </row>
    <row r="226" spans="1:1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>
        <v>102.97</v>
      </c>
      <c r="L226" s="1"/>
      <c r="M226" s="1"/>
      <c r="N226" s="1"/>
    </row>
    <row r="227" spans="1:1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259">
    <mergeCell ref="E222:F222"/>
    <mergeCell ref="A223:D223"/>
    <mergeCell ref="E223:F223"/>
    <mergeCell ref="A224:D224"/>
    <mergeCell ref="E224:F224"/>
    <mergeCell ref="E225:F225"/>
    <mergeCell ref="A218:C218"/>
    <mergeCell ref="E218:F218"/>
    <mergeCell ref="A219:C219"/>
    <mergeCell ref="A220:D220"/>
    <mergeCell ref="E220:F220"/>
    <mergeCell ref="A221:D221"/>
    <mergeCell ref="E221:F221"/>
    <mergeCell ref="A214:C215"/>
    <mergeCell ref="E214:F214"/>
    <mergeCell ref="E215:F215"/>
    <mergeCell ref="E216:F216"/>
    <mergeCell ref="A217:C217"/>
    <mergeCell ref="E217:F217"/>
    <mergeCell ref="E210:F210"/>
    <mergeCell ref="E211:F211"/>
    <mergeCell ref="A212:D212"/>
    <mergeCell ref="E212:F212"/>
    <mergeCell ref="A213:D213"/>
    <mergeCell ref="E213:F213"/>
    <mergeCell ref="A202:C203"/>
    <mergeCell ref="E202:F202"/>
    <mergeCell ref="K202:K211"/>
    <mergeCell ref="E203:F203"/>
    <mergeCell ref="A204:D211"/>
    <mergeCell ref="E204:F204"/>
    <mergeCell ref="E205:F205"/>
    <mergeCell ref="E206:F206"/>
    <mergeCell ref="E207:F207"/>
    <mergeCell ref="E209:F209"/>
    <mergeCell ref="A197:C199"/>
    <mergeCell ref="E197:F197"/>
    <mergeCell ref="E198:F198"/>
    <mergeCell ref="E199:F199"/>
    <mergeCell ref="E200:F200"/>
    <mergeCell ref="E201:F201"/>
    <mergeCell ref="A193:D194"/>
    <mergeCell ref="E193:F193"/>
    <mergeCell ref="E194:F194"/>
    <mergeCell ref="E195:F195"/>
    <mergeCell ref="A196:D196"/>
    <mergeCell ref="E196:F196"/>
    <mergeCell ref="K187:K194"/>
    <mergeCell ref="E188:F188"/>
    <mergeCell ref="E189:F189"/>
    <mergeCell ref="E190:F190"/>
    <mergeCell ref="E191:F191"/>
    <mergeCell ref="E192:F192"/>
    <mergeCell ref="E181:F181"/>
    <mergeCell ref="E182:F182"/>
    <mergeCell ref="E184:F184"/>
    <mergeCell ref="E185:F185"/>
    <mergeCell ref="E186:F186"/>
    <mergeCell ref="A187:D192"/>
    <mergeCell ref="E187:F187"/>
    <mergeCell ref="A175:D175"/>
    <mergeCell ref="E175:F175"/>
    <mergeCell ref="A176:D176"/>
    <mergeCell ref="E176:F176"/>
    <mergeCell ref="A177:C180"/>
    <mergeCell ref="E177:F177"/>
    <mergeCell ref="E178:F178"/>
    <mergeCell ref="E179:F179"/>
    <mergeCell ref="E170:F170"/>
    <mergeCell ref="A171:D171"/>
    <mergeCell ref="E171:F171"/>
    <mergeCell ref="A172:D172"/>
    <mergeCell ref="E172:F172"/>
    <mergeCell ref="E173:F173"/>
    <mergeCell ref="A166:D166"/>
    <mergeCell ref="E166:F166"/>
    <mergeCell ref="A167:C169"/>
    <mergeCell ref="E167:F167"/>
    <mergeCell ref="E168:F168"/>
    <mergeCell ref="E169:F169"/>
    <mergeCell ref="A162:D162"/>
    <mergeCell ref="E162:F162"/>
    <mergeCell ref="A163:C163"/>
    <mergeCell ref="E163:F163"/>
    <mergeCell ref="E164:F164"/>
    <mergeCell ref="E165:F165"/>
    <mergeCell ref="A157:C159"/>
    <mergeCell ref="E157:F157"/>
    <mergeCell ref="E158:F158"/>
    <mergeCell ref="E159:F159"/>
    <mergeCell ref="E160:F160"/>
    <mergeCell ref="A161:D161"/>
    <mergeCell ref="E161:F161"/>
    <mergeCell ref="J153:J154"/>
    <mergeCell ref="K153:K154"/>
    <mergeCell ref="L153:L154"/>
    <mergeCell ref="A155:D155"/>
    <mergeCell ref="E155:F155"/>
    <mergeCell ref="A156:D156"/>
    <mergeCell ref="E156:F156"/>
    <mergeCell ref="C144:H144"/>
    <mergeCell ref="C145:H145"/>
    <mergeCell ref="A153:D154"/>
    <mergeCell ref="E153:F154"/>
    <mergeCell ref="G153:G154"/>
    <mergeCell ref="I153:I154"/>
    <mergeCell ref="C138:H138"/>
    <mergeCell ref="C139:H139"/>
    <mergeCell ref="C140:H140"/>
    <mergeCell ref="C141:H141"/>
    <mergeCell ref="C142:H142"/>
    <mergeCell ref="C143:H143"/>
    <mergeCell ref="C132:H132"/>
    <mergeCell ref="C133:H133"/>
    <mergeCell ref="C134:H134"/>
    <mergeCell ref="C135:H135"/>
    <mergeCell ref="I136:L136"/>
    <mergeCell ref="C137:H137"/>
    <mergeCell ref="E118:F118"/>
    <mergeCell ref="E119:F119"/>
    <mergeCell ref="C128:H128"/>
    <mergeCell ref="I129:L129"/>
    <mergeCell ref="C130:H130"/>
    <mergeCell ref="C131:H131"/>
    <mergeCell ref="E111:F111"/>
    <mergeCell ref="A112:C114"/>
    <mergeCell ref="E112:F112"/>
    <mergeCell ref="E113:F113"/>
    <mergeCell ref="E114:F114"/>
    <mergeCell ref="A115:C117"/>
    <mergeCell ref="E115:F115"/>
    <mergeCell ref="E116:F116"/>
    <mergeCell ref="E117:F117"/>
    <mergeCell ref="A108:D108"/>
    <mergeCell ref="E108:F108"/>
    <mergeCell ref="A109:D109"/>
    <mergeCell ref="E109:F109"/>
    <mergeCell ref="A110:D110"/>
    <mergeCell ref="E110:F110"/>
    <mergeCell ref="A103:C105"/>
    <mergeCell ref="E103:F103"/>
    <mergeCell ref="E104:F104"/>
    <mergeCell ref="E105:F105"/>
    <mergeCell ref="E106:F106"/>
    <mergeCell ref="E107:F107"/>
    <mergeCell ref="A96:C96"/>
    <mergeCell ref="E96:F96"/>
    <mergeCell ref="A97:C97"/>
    <mergeCell ref="E99:F99"/>
    <mergeCell ref="A100:C102"/>
    <mergeCell ref="E100:F100"/>
    <mergeCell ref="E101:F101"/>
    <mergeCell ref="E102:F102"/>
    <mergeCell ref="A92:C93"/>
    <mergeCell ref="E92:F92"/>
    <mergeCell ref="E93:F93"/>
    <mergeCell ref="E94:F94"/>
    <mergeCell ref="A95:C95"/>
    <mergeCell ref="E95:F95"/>
    <mergeCell ref="E88:F88"/>
    <mergeCell ref="E89:F89"/>
    <mergeCell ref="A90:D90"/>
    <mergeCell ref="E90:F90"/>
    <mergeCell ref="A91:D91"/>
    <mergeCell ref="E91:F91"/>
    <mergeCell ref="A80:C81"/>
    <mergeCell ref="E80:F80"/>
    <mergeCell ref="K80:K89"/>
    <mergeCell ref="E81:F81"/>
    <mergeCell ref="A82:D89"/>
    <mergeCell ref="E82:F82"/>
    <mergeCell ref="E83:F83"/>
    <mergeCell ref="E84:F84"/>
    <mergeCell ref="E85:F85"/>
    <mergeCell ref="E87:F87"/>
    <mergeCell ref="A75:C77"/>
    <mergeCell ref="E75:F75"/>
    <mergeCell ref="E76:F76"/>
    <mergeCell ref="E77:F77"/>
    <mergeCell ref="E78:F78"/>
    <mergeCell ref="E79:F79"/>
    <mergeCell ref="A71:D72"/>
    <mergeCell ref="E71:F71"/>
    <mergeCell ref="E72:F72"/>
    <mergeCell ref="E73:F73"/>
    <mergeCell ref="A74:D74"/>
    <mergeCell ref="E74:F74"/>
    <mergeCell ref="K65:K72"/>
    <mergeCell ref="E66:F66"/>
    <mergeCell ref="E67:F67"/>
    <mergeCell ref="E68:F68"/>
    <mergeCell ref="E69:F69"/>
    <mergeCell ref="E70:F70"/>
    <mergeCell ref="E59:F59"/>
    <mergeCell ref="E60:F60"/>
    <mergeCell ref="E62:F62"/>
    <mergeCell ref="E63:F63"/>
    <mergeCell ref="E64:F64"/>
    <mergeCell ref="A65:D70"/>
    <mergeCell ref="E65:F65"/>
    <mergeCell ref="E51:F51"/>
    <mergeCell ref="A53:D53"/>
    <mergeCell ref="E53:F53"/>
    <mergeCell ref="A54:D54"/>
    <mergeCell ref="E54:F54"/>
    <mergeCell ref="A55:C58"/>
    <mergeCell ref="E55:F55"/>
    <mergeCell ref="E56:F56"/>
    <mergeCell ref="E57:F57"/>
    <mergeCell ref="A47:D47"/>
    <mergeCell ref="E47:F47"/>
    <mergeCell ref="A48:C50"/>
    <mergeCell ref="E48:F48"/>
    <mergeCell ref="E49:F49"/>
    <mergeCell ref="E50:F50"/>
    <mergeCell ref="A43:D43"/>
    <mergeCell ref="E43:F43"/>
    <mergeCell ref="A44:C44"/>
    <mergeCell ref="E44:F44"/>
    <mergeCell ref="E45:F45"/>
    <mergeCell ref="E46:F46"/>
    <mergeCell ref="A38:C40"/>
    <mergeCell ref="E38:F38"/>
    <mergeCell ref="E39:F39"/>
    <mergeCell ref="E40:F40"/>
    <mergeCell ref="E41:F41"/>
    <mergeCell ref="A42:D42"/>
    <mergeCell ref="E42:F42"/>
    <mergeCell ref="J34:J35"/>
    <mergeCell ref="K34:K35"/>
    <mergeCell ref="L34:L35"/>
    <mergeCell ref="A36:D36"/>
    <mergeCell ref="E36:F36"/>
    <mergeCell ref="A37:D37"/>
    <mergeCell ref="E37:F37"/>
    <mergeCell ref="C25:H25"/>
    <mergeCell ref="C26:H26"/>
    <mergeCell ref="A34:D35"/>
    <mergeCell ref="E34:F35"/>
    <mergeCell ref="G34:G35"/>
    <mergeCell ref="I34:I35"/>
    <mergeCell ref="C19:H19"/>
    <mergeCell ref="C20:H20"/>
    <mergeCell ref="C21:H21"/>
    <mergeCell ref="C22:H22"/>
    <mergeCell ref="K23:L23"/>
    <mergeCell ref="C24:H24"/>
    <mergeCell ref="C13:H13"/>
    <mergeCell ref="C14:H14"/>
    <mergeCell ref="I15:L15"/>
    <mergeCell ref="C16:H16"/>
    <mergeCell ref="C17:H17"/>
    <mergeCell ref="C18:H18"/>
    <mergeCell ref="C8:H8"/>
    <mergeCell ref="I9:J9"/>
    <mergeCell ref="K9:L9"/>
    <mergeCell ref="C10:H10"/>
    <mergeCell ref="C11:H11"/>
    <mergeCell ref="C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2021-05-21T10:02:14Z</dcterms:modified>
</cp:coreProperties>
</file>